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</sheets>
  <definedNames>
    <definedName name="_xlnm.Print_Area" localSheetId="0">'Sheet1'!$A$1:$K$83</definedName>
  </definedNames>
  <calcPr fullCalcOnLoad="1"/>
</workbook>
</file>

<file path=xl/sharedStrings.xml><?xml version="1.0" encoding="utf-8"?>
<sst xmlns="http://schemas.openxmlformats.org/spreadsheetml/2006/main" count="116" uniqueCount="82">
  <si>
    <t>Band</t>
  </si>
  <si>
    <t>A</t>
  </si>
  <si>
    <t>B</t>
  </si>
  <si>
    <t>C</t>
  </si>
  <si>
    <t>D</t>
  </si>
  <si>
    <t>E</t>
  </si>
  <si>
    <t>F</t>
  </si>
  <si>
    <t>G</t>
  </si>
  <si>
    <t>H</t>
  </si>
  <si>
    <t>Band 'D' equivalent proportions</t>
  </si>
  <si>
    <t>6/9</t>
  </si>
  <si>
    <t>7/9</t>
  </si>
  <si>
    <t>8/9</t>
  </si>
  <si>
    <t>9/9</t>
  </si>
  <si>
    <t>11/9</t>
  </si>
  <si>
    <t>13/9</t>
  </si>
  <si>
    <t>15/9</t>
  </si>
  <si>
    <t>18/9</t>
  </si>
  <si>
    <t>£</t>
  </si>
  <si>
    <t>Arkesden</t>
  </si>
  <si>
    <t>Ashdon</t>
  </si>
  <si>
    <t>Aythorpe Roding</t>
  </si>
  <si>
    <t>Barnston</t>
  </si>
  <si>
    <t>Berden</t>
  </si>
  <si>
    <t>Birchanger</t>
  </si>
  <si>
    <t>Broxted</t>
  </si>
  <si>
    <t>Chickney</t>
  </si>
  <si>
    <t>Chrishall</t>
  </si>
  <si>
    <t>Clavering</t>
  </si>
  <si>
    <t>Debden</t>
  </si>
  <si>
    <t>Elmdon and Wenden Lofts</t>
  </si>
  <si>
    <t>Elsenham</t>
  </si>
  <si>
    <t>Farnham</t>
  </si>
  <si>
    <t>Felsted</t>
  </si>
  <si>
    <t>Great Canfield</t>
  </si>
  <si>
    <t>Great Chesterford</t>
  </si>
  <si>
    <t>Great Dunmow Town</t>
  </si>
  <si>
    <t>Great Easton</t>
  </si>
  <si>
    <t>Great Hallingbury</t>
  </si>
  <si>
    <t>Hadstock</t>
  </si>
  <si>
    <t>Hatfield Heath</t>
  </si>
  <si>
    <t>Hatfield Broad Oak</t>
  </si>
  <si>
    <t>Hempstead</t>
  </si>
  <si>
    <t>Henham</t>
  </si>
  <si>
    <t>High Easter</t>
  </si>
  <si>
    <t>High Roding</t>
  </si>
  <si>
    <t>Langley</t>
  </si>
  <si>
    <t>Leaden Roding</t>
  </si>
  <si>
    <t>Lindsell</t>
  </si>
  <si>
    <t>Littlebury</t>
  </si>
  <si>
    <t>Little Bardfield</t>
  </si>
  <si>
    <t>Little Canfield</t>
  </si>
  <si>
    <t>Little Chesterford</t>
  </si>
  <si>
    <t>Little Dunmow</t>
  </si>
  <si>
    <t>Little Easton</t>
  </si>
  <si>
    <t>Little Hallingbury</t>
  </si>
  <si>
    <t>Manuden</t>
  </si>
  <si>
    <t>Margaret Roding</t>
  </si>
  <si>
    <t>Newport</t>
  </si>
  <si>
    <t>Quendon &amp; Rickling</t>
  </si>
  <si>
    <t>Radwinter</t>
  </si>
  <si>
    <t>Saffron Walden Town</t>
  </si>
  <si>
    <t>The Sampfords</t>
  </si>
  <si>
    <t>Stansted</t>
  </si>
  <si>
    <t>Stebbing</t>
  </si>
  <si>
    <t>Strethall</t>
  </si>
  <si>
    <t>Takeley</t>
  </si>
  <si>
    <t>Thaxted</t>
  </si>
  <si>
    <t>Tilty</t>
  </si>
  <si>
    <t>Ugley</t>
  </si>
  <si>
    <t>Wendens Ambo</t>
  </si>
  <si>
    <t>White Roding</t>
  </si>
  <si>
    <t>Wicken Bonhunt</t>
  </si>
  <si>
    <t>Widdington</t>
  </si>
  <si>
    <t>Wimbish</t>
  </si>
  <si>
    <t>Essex County Council</t>
  </si>
  <si>
    <t>Essex Police Authority</t>
  </si>
  <si>
    <t>Uttlesford District Council</t>
  </si>
  <si>
    <t>Total (excluding Parish charge)</t>
  </si>
  <si>
    <t>Essex Fire Authority</t>
  </si>
  <si>
    <t>Sewards End</t>
  </si>
  <si>
    <t>TOTAL COUNCIL TAX FOR EACH VALUATION BAND 2007-08 (includes Essex CC, Essex Police, Essex Fire, Uttlesford DC and Parishes)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</si>
</sst>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MT"/>
      <family val="0"/>
    </font>
    <font>
      <sz val="10"/>
      <name val="Arial MT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 applyProtection="1">
      <alignment/>
      <protection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 quotePrefix="1">
      <alignment horizontal="center"/>
    </xf>
    <xf numFmtId="2" fontId="0" fillId="0" borderId="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workbookViewId="0" topLeftCell="A1">
      <selection activeCell="J1" sqref="J1"/>
    </sheetView>
  </sheetViews>
  <sheetFormatPr defaultColWidth="9.140625" defaultRowHeight="12.75"/>
  <cols>
    <col min="1" max="1" width="26.7109375" style="0" customWidth="1"/>
    <col min="2" max="4" width="10.7109375" style="0" customWidth="1"/>
    <col min="5" max="6" width="10.7109375" style="17" hidden="1" customWidth="1"/>
    <col min="7" max="10" width="10.7109375" style="0" customWidth="1"/>
    <col min="11" max="11" width="10.7109375" style="17" customWidth="1"/>
  </cols>
  <sheetData>
    <row r="1" ht="15.75">
      <c r="J1" s="25"/>
    </row>
    <row r="4" ht="12.75">
      <c r="A4" s="27" t="s">
        <v>81</v>
      </c>
    </row>
    <row r="5" spans="2:9" ht="12.75">
      <c r="B5" s="1"/>
      <c r="C5" s="1"/>
      <c r="D5" s="1"/>
      <c r="E5" s="18"/>
      <c r="F5" s="18"/>
      <c r="G5" s="1"/>
      <c r="H5" s="1"/>
      <c r="I5" s="1"/>
    </row>
    <row r="6" spans="1:11" ht="12.75">
      <c r="A6" s="2" t="s">
        <v>0</v>
      </c>
      <c r="B6" s="3" t="s">
        <v>1</v>
      </c>
      <c r="C6" s="3" t="s">
        <v>2</v>
      </c>
      <c r="D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21" t="s">
        <v>8</v>
      </c>
    </row>
    <row r="7" spans="1:11" ht="12.75">
      <c r="A7" s="2" t="s">
        <v>9</v>
      </c>
      <c r="B7" s="4" t="s">
        <v>10</v>
      </c>
      <c r="C7" s="5" t="s">
        <v>11</v>
      </c>
      <c r="D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22" t="s">
        <v>17</v>
      </c>
    </row>
    <row r="8" spans="1:11" ht="12.75">
      <c r="A8" s="6"/>
      <c r="B8" s="7" t="s">
        <v>18</v>
      </c>
      <c r="C8" s="7" t="s">
        <v>18</v>
      </c>
      <c r="D8" s="7" t="s">
        <v>18</v>
      </c>
      <c r="G8" s="7" t="s">
        <v>18</v>
      </c>
      <c r="H8" s="7" t="s">
        <v>18</v>
      </c>
      <c r="I8" s="7" t="s">
        <v>18</v>
      </c>
      <c r="J8" s="7" t="s">
        <v>18</v>
      </c>
      <c r="K8" s="23" t="s">
        <v>18</v>
      </c>
    </row>
    <row r="9" spans="1:11" ht="12.75">
      <c r="A9" s="8"/>
      <c r="B9" s="7"/>
      <c r="C9" s="7"/>
      <c r="D9" s="7"/>
      <c r="G9" s="7"/>
      <c r="H9" s="7"/>
      <c r="I9" s="7"/>
      <c r="J9" s="7"/>
      <c r="K9" s="23"/>
    </row>
    <row r="10" spans="1:11" ht="12.75">
      <c r="A10" s="9" t="s">
        <v>19</v>
      </c>
      <c r="B10" s="10">
        <f aca="true" t="shared" si="0" ref="B10:B37">G10/9*6</f>
        <v>898.548888888889</v>
      </c>
      <c r="C10" s="10">
        <f aca="true" t="shared" si="1" ref="C10:C37">G10/9*7</f>
        <v>1048.3070370370372</v>
      </c>
      <c r="D10" s="10">
        <f aca="true" t="shared" si="2" ref="D10:D37">G10/9*8</f>
        <v>1198.0651851851853</v>
      </c>
      <c r="E10" s="26">
        <v>37.333333333333336</v>
      </c>
      <c r="F10" s="17">
        <f aca="true" t="shared" si="3" ref="F10:F37">$G$83</f>
        <v>1310.4900000000002</v>
      </c>
      <c r="G10" s="11">
        <f>E10+F10</f>
        <v>1347.8233333333335</v>
      </c>
      <c r="H10" s="10">
        <f>G10/9*11</f>
        <v>1647.3396296296298</v>
      </c>
      <c r="I10" s="10">
        <f>G10/9*13</f>
        <v>1946.8559259259262</v>
      </c>
      <c r="J10" s="10">
        <f>G10/9*15</f>
        <v>2246.3722222222223</v>
      </c>
      <c r="K10" s="10">
        <f>G10/9*18</f>
        <v>2695.646666666667</v>
      </c>
    </row>
    <row r="11" spans="1:11" ht="12.75">
      <c r="A11" s="9" t="s">
        <v>20</v>
      </c>
      <c r="B11" s="10">
        <f t="shared" si="0"/>
        <v>900.5202885345484</v>
      </c>
      <c r="C11" s="10">
        <f t="shared" si="1"/>
        <v>1050.6070032903065</v>
      </c>
      <c r="D11" s="10">
        <f t="shared" si="2"/>
        <v>1200.6937180460645</v>
      </c>
      <c r="E11" s="26">
        <v>40.29043280182233</v>
      </c>
      <c r="F11" s="17">
        <f t="shared" si="3"/>
        <v>1310.4900000000002</v>
      </c>
      <c r="G11" s="11">
        <f aca="true" t="shared" si="4" ref="G11:G37">E11+F11</f>
        <v>1350.7804328018226</v>
      </c>
      <c r="H11" s="10">
        <f aca="true" t="shared" si="5" ref="H11:H37">G11/9*11</f>
        <v>1650.9538623133387</v>
      </c>
      <c r="I11" s="10">
        <f aca="true" t="shared" si="6" ref="I11:I37">G11/9*13</f>
        <v>1951.1272918248549</v>
      </c>
      <c r="J11" s="10">
        <f aca="true" t="shared" si="7" ref="J11:J37">G11/9*15</f>
        <v>2251.3007213363708</v>
      </c>
      <c r="K11" s="10">
        <f aca="true" t="shared" si="8" ref="K11:K37">G11/9*18</f>
        <v>2701.560865603645</v>
      </c>
    </row>
    <row r="12" spans="1:11" ht="12.75">
      <c r="A12" s="9" t="s">
        <v>21</v>
      </c>
      <c r="B12" s="10">
        <f t="shared" si="0"/>
        <v>886.4069725940092</v>
      </c>
      <c r="C12" s="10">
        <f t="shared" si="1"/>
        <v>1034.141468026344</v>
      </c>
      <c r="D12" s="10">
        <f t="shared" si="2"/>
        <v>1181.8759634586788</v>
      </c>
      <c r="E12" s="26">
        <v>19.120458891013385</v>
      </c>
      <c r="F12" s="17">
        <f t="shared" si="3"/>
        <v>1310.4900000000002</v>
      </c>
      <c r="G12" s="11">
        <f t="shared" si="4"/>
        <v>1329.6104588910136</v>
      </c>
      <c r="H12" s="10">
        <f t="shared" si="5"/>
        <v>1625.0794497556833</v>
      </c>
      <c r="I12" s="10">
        <f t="shared" si="6"/>
        <v>1920.5484406203532</v>
      </c>
      <c r="J12" s="10">
        <f t="shared" si="7"/>
        <v>2216.017431485023</v>
      </c>
      <c r="K12" s="10">
        <f t="shared" si="8"/>
        <v>2659.2209177820273</v>
      </c>
    </row>
    <row r="13" spans="1:11" ht="12.75">
      <c r="A13" s="9" t="s">
        <v>22</v>
      </c>
      <c r="B13" s="10">
        <f t="shared" si="0"/>
        <v>897.6593143053058</v>
      </c>
      <c r="C13" s="10">
        <f t="shared" si="1"/>
        <v>1047.2692000228567</v>
      </c>
      <c r="D13" s="10">
        <f t="shared" si="2"/>
        <v>1196.8790857404076</v>
      </c>
      <c r="E13" s="26">
        <v>35.99897145795835</v>
      </c>
      <c r="F13" s="17">
        <f t="shared" si="3"/>
        <v>1310.4900000000002</v>
      </c>
      <c r="G13" s="11">
        <f t="shared" si="4"/>
        <v>1346.4889714579585</v>
      </c>
      <c r="H13" s="10">
        <f t="shared" si="5"/>
        <v>1645.7087428930604</v>
      </c>
      <c r="I13" s="10">
        <f t="shared" si="6"/>
        <v>1944.9285143281625</v>
      </c>
      <c r="J13" s="10">
        <f t="shared" si="7"/>
        <v>2244.148285763264</v>
      </c>
      <c r="K13" s="10">
        <f t="shared" si="8"/>
        <v>2692.977942915917</v>
      </c>
    </row>
    <row r="14" spans="1:11" ht="12.75">
      <c r="A14" s="9" t="s">
        <v>23</v>
      </c>
      <c r="B14" s="10">
        <f t="shared" si="0"/>
        <v>895.0863850627488</v>
      </c>
      <c r="C14" s="10">
        <f t="shared" si="1"/>
        <v>1044.2674492398735</v>
      </c>
      <c r="D14" s="10">
        <f t="shared" si="2"/>
        <v>1193.4485134169984</v>
      </c>
      <c r="E14" s="26">
        <v>32.13957759412305</v>
      </c>
      <c r="F14" s="17">
        <f t="shared" si="3"/>
        <v>1310.4900000000002</v>
      </c>
      <c r="G14" s="11">
        <f t="shared" si="4"/>
        <v>1342.6295775941232</v>
      </c>
      <c r="H14" s="10">
        <f t="shared" si="5"/>
        <v>1640.9917059483728</v>
      </c>
      <c r="I14" s="10">
        <f t="shared" si="6"/>
        <v>1939.3538343026223</v>
      </c>
      <c r="J14" s="10">
        <f t="shared" si="7"/>
        <v>2237.715962656872</v>
      </c>
      <c r="K14" s="10">
        <f t="shared" si="8"/>
        <v>2685.2591551882465</v>
      </c>
    </row>
    <row r="15" spans="1:11" ht="12.75">
      <c r="A15" s="9" t="s">
        <v>24</v>
      </c>
      <c r="B15" s="10">
        <f t="shared" si="0"/>
        <v>901.0837704144247</v>
      </c>
      <c r="C15" s="10">
        <f t="shared" si="1"/>
        <v>1051.2643988168288</v>
      </c>
      <c r="D15" s="10">
        <f t="shared" si="2"/>
        <v>1201.445027219233</v>
      </c>
      <c r="E15" s="26">
        <v>41.13565562163693</v>
      </c>
      <c r="F15" s="17">
        <f t="shared" si="3"/>
        <v>1310.4900000000002</v>
      </c>
      <c r="G15" s="11">
        <f t="shared" si="4"/>
        <v>1351.6256556216372</v>
      </c>
      <c r="H15" s="10">
        <f t="shared" si="5"/>
        <v>1651.9869124264453</v>
      </c>
      <c r="I15" s="10">
        <f t="shared" si="6"/>
        <v>1952.3481692312537</v>
      </c>
      <c r="J15" s="10">
        <f t="shared" si="7"/>
        <v>2252.709426036062</v>
      </c>
      <c r="K15" s="10">
        <f t="shared" si="8"/>
        <v>2703.2513112432744</v>
      </c>
    </row>
    <row r="16" spans="1:11" ht="12.75">
      <c r="A16" s="9" t="s">
        <v>25</v>
      </c>
      <c r="B16" s="10">
        <f t="shared" si="0"/>
        <v>899.9412089356113</v>
      </c>
      <c r="C16" s="10">
        <f t="shared" si="1"/>
        <v>1049.9314104248797</v>
      </c>
      <c r="D16" s="10">
        <f t="shared" si="2"/>
        <v>1199.9216119141483</v>
      </c>
      <c r="E16" s="26">
        <v>39.42181340341656</v>
      </c>
      <c r="F16" s="17">
        <f t="shared" si="3"/>
        <v>1310.4900000000002</v>
      </c>
      <c r="G16" s="11">
        <f t="shared" si="4"/>
        <v>1349.9118134034168</v>
      </c>
      <c r="H16" s="10">
        <f t="shared" si="5"/>
        <v>1649.8922163819539</v>
      </c>
      <c r="I16" s="10">
        <f t="shared" si="6"/>
        <v>1949.8726193604912</v>
      </c>
      <c r="J16" s="10">
        <f t="shared" si="7"/>
        <v>2249.853022339028</v>
      </c>
      <c r="K16" s="10">
        <f t="shared" si="8"/>
        <v>2699.823626806834</v>
      </c>
    </row>
    <row r="17" spans="1:11" ht="12.75">
      <c r="A17" s="9" t="s">
        <v>26</v>
      </c>
      <c r="B17" s="10">
        <f t="shared" si="0"/>
        <v>873.6600000000001</v>
      </c>
      <c r="C17" s="10">
        <f t="shared" si="1"/>
        <v>1019.2700000000001</v>
      </c>
      <c r="D17" s="10">
        <f t="shared" si="2"/>
        <v>1164.88</v>
      </c>
      <c r="E17" s="26">
        <v>0</v>
      </c>
      <c r="F17" s="17">
        <f t="shared" si="3"/>
        <v>1310.4900000000002</v>
      </c>
      <c r="G17" s="11">
        <f t="shared" si="4"/>
        <v>1310.4900000000002</v>
      </c>
      <c r="H17" s="10">
        <f t="shared" si="5"/>
        <v>1601.71</v>
      </c>
      <c r="I17" s="10">
        <f t="shared" si="6"/>
        <v>1892.9300000000003</v>
      </c>
      <c r="J17" s="10">
        <f t="shared" si="7"/>
        <v>2184.15</v>
      </c>
      <c r="K17" s="10">
        <f t="shared" si="8"/>
        <v>2620.9800000000005</v>
      </c>
    </row>
    <row r="18" spans="1:11" ht="12.75">
      <c r="A18" s="9" t="s">
        <v>27</v>
      </c>
      <c r="B18" s="10">
        <f t="shared" si="0"/>
        <v>908.1818800648299</v>
      </c>
      <c r="C18" s="10">
        <f t="shared" si="1"/>
        <v>1059.5455267423015</v>
      </c>
      <c r="D18" s="10">
        <f t="shared" si="2"/>
        <v>1210.9091734197732</v>
      </c>
      <c r="E18" s="26">
        <v>51.78282009724473</v>
      </c>
      <c r="F18" s="17">
        <f t="shared" si="3"/>
        <v>1310.4900000000002</v>
      </c>
      <c r="G18" s="11">
        <f t="shared" si="4"/>
        <v>1362.272820097245</v>
      </c>
      <c r="H18" s="10">
        <f t="shared" si="5"/>
        <v>1665.000113452188</v>
      </c>
      <c r="I18" s="10">
        <f t="shared" si="6"/>
        <v>1967.7274068071315</v>
      </c>
      <c r="J18" s="10">
        <f t="shared" si="7"/>
        <v>2270.454700162075</v>
      </c>
      <c r="K18" s="10">
        <f t="shared" si="8"/>
        <v>2724.54564019449</v>
      </c>
    </row>
    <row r="19" spans="1:11" ht="12.75">
      <c r="A19" s="9" t="s">
        <v>28</v>
      </c>
      <c r="B19" s="10">
        <f t="shared" si="0"/>
        <v>883.9692783505157</v>
      </c>
      <c r="C19" s="10">
        <f t="shared" si="1"/>
        <v>1031.2974914089348</v>
      </c>
      <c r="D19" s="10">
        <f t="shared" si="2"/>
        <v>1178.6257044673541</v>
      </c>
      <c r="E19" s="26">
        <v>15.463917525773196</v>
      </c>
      <c r="F19" s="17">
        <f t="shared" si="3"/>
        <v>1310.4900000000002</v>
      </c>
      <c r="G19" s="11">
        <f t="shared" si="4"/>
        <v>1325.9539175257735</v>
      </c>
      <c r="H19" s="10">
        <f t="shared" si="5"/>
        <v>1620.610343642612</v>
      </c>
      <c r="I19" s="10">
        <f t="shared" si="6"/>
        <v>1915.2667697594504</v>
      </c>
      <c r="J19" s="10">
        <f t="shared" si="7"/>
        <v>2209.923195876289</v>
      </c>
      <c r="K19" s="10">
        <f t="shared" si="8"/>
        <v>2651.907835051547</v>
      </c>
    </row>
    <row r="20" spans="1:11" ht="12.75">
      <c r="A20" s="9" t="s">
        <v>29</v>
      </c>
      <c r="B20" s="10">
        <f t="shared" si="0"/>
        <v>892.6250501219183</v>
      </c>
      <c r="C20" s="10">
        <f t="shared" si="1"/>
        <v>1041.3958918089047</v>
      </c>
      <c r="D20" s="10">
        <f t="shared" si="2"/>
        <v>1190.166733495891</v>
      </c>
      <c r="E20" s="26">
        <v>28.447575182877266</v>
      </c>
      <c r="F20" s="17">
        <f t="shared" si="3"/>
        <v>1310.4900000000002</v>
      </c>
      <c r="G20" s="11">
        <f t="shared" si="4"/>
        <v>1338.9375751828775</v>
      </c>
      <c r="H20" s="10">
        <f t="shared" si="5"/>
        <v>1636.4792585568503</v>
      </c>
      <c r="I20" s="10">
        <f t="shared" si="6"/>
        <v>1934.020941930823</v>
      </c>
      <c r="J20" s="10">
        <f t="shared" si="7"/>
        <v>2231.562625304796</v>
      </c>
      <c r="K20" s="10">
        <f t="shared" si="8"/>
        <v>2677.875150365755</v>
      </c>
    </row>
    <row r="21" spans="1:11" ht="12.75">
      <c r="A21" s="9" t="s">
        <v>30</v>
      </c>
      <c r="B21" s="10">
        <f t="shared" si="0"/>
        <v>892.5863592567104</v>
      </c>
      <c r="C21" s="10">
        <f t="shared" si="1"/>
        <v>1041.350752466162</v>
      </c>
      <c r="D21" s="10">
        <f t="shared" si="2"/>
        <v>1190.1151456756138</v>
      </c>
      <c r="E21" s="26">
        <v>28.38953888506538</v>
      </c>
      <c r="F21" s="17">
        <f t="shared" si="3"/>
        <v>1310.4900000000002</v>
      </c>
      <c r="G21" s="11">
        <f t="shared" si="4"/>
        <v>1338.8795388850656</v>
      </c>
      <c r="H21" s="10">
        <f t="shared" si="5"/>
        <v>1636.408325303969</v>
      </c>
      <c r="I21" s="10">
        <f t="shared" si="6"/>
        <v>1933.9371117228725</v>
      </c>
      <c r="J21" s="10">
        <f t="shared" si="7"/>
        <v>2231.465898141776</v>
      </c>
      <c r="K21" s="10">
        <f t="shared" si="8"/>
        <v>2677.759077770131</v>
      </c>
    </row>
    <row r="22" spans="1:11" ht="12.75">
      <c r="A22" s="9" t="s">
        <v>31</v>
      </c>
      <c r="B22" s="10">
        <f t="shared" si="0"/>
        <v>895.5133009058547</v>
      </c>
      <c r="C22" s="10">
        <f t="shared" si="1"/>
        <v>1044.7655177234972</v>
      </c>
      <c r="D22" s="10">
        <f t="shared" si="2"/>
        <v>1194.0177345411396</v>
      </c>
      <c r="E22" s="26">
        <v>32.77995135878185</v>
      </c>
      <c r="F22" s="17">
        <f t="shared" si="3"/>
        <v>1310.4900000000002</v>
      </c>
      <c r="G22" s="11">
        <f t="shared" si="4"/>
        <v>1343.269951358782</v>
      </c>
      <c r="H22" s="10">
        <f t="shared" si="5"/>
        <v>1641.7743849940668</v>
      </c>
      <c r="I22" s="10">
        <f t="shared" si="6"/>
        <v>1940.278818629352</v>
      </c>
      <c r="J22" s="10">
        <f t="shared" si="7"/>
        <v>2238.7832522646368</v>
      </c>
      <c r="K22" s="10">
        <f t="shared" si="8"/>
        <v>2686.539902717564</v>
      </c>
    </row>
    <row r="23" spans="1:11" ht="12.75">
      <c r="A23" s="9" t="s">
        <v>32</v>
      </c>
      <c r="B23" s="10">
        <f t="shared" si="0"/>
        <v>898.3383007227219</v>
      </c>
      <c r="C23" s="10">
        <f t="shared" si="1"/>
        <v>1048.0613508431757</v>
      </c>
      <c r="D23" s="10">
        <f t="shared" si="2"/>
        <v>1197.7844009636292</v>
      </c>
      <c r="E23" s="26">
        <v>37.017451084082495</v>
      </c>
      <c r="F23" s="17">
        <f t="shared" si="3"/>
        <v>1310.4900000000002</v>
      </c>
      <c r="G23" s="11">
        <f t="shared" si="4"/>
        <v>1347.5074510840827</v>
      </c>
      <c r="H23" s="10">
        <f t="shared" si="5"/>
        <v>1646.9535513249903</v>
      </c>
      <c r="I23" s="10">
        <f t="shared" si="6"/>
        <v>1946.3996515658973</v>
      </c>
      <c r="J23" s="10">
        <f t="shared" si="7"/>
        <v>2245.845751806805</v>
      </c>
      <c r="K23" s="10">
        <f t="shared" si="8"/>
        <v>2695.0149021681655</v>
      </c>
    </row>
    <row r="24" spans="1:11" ht="12.75">
      <c r="A24" s="9" t="s">
        <v>33</v>
      </c>
      <c r="B24" s="10">
        <f t="shared" si="0"/>
        <v>887.2643316191877</v>
      </c>
      <c r="C24" s="10">
        <f t="shared" si="1"/>
        <v>1035.1417202223856</v>
      </c>
      <c r="D24" s="10">
        <f t="shared" si="2"/>
        <v>1183.0191088255835</v>
      </c>
      <c r="E24" s="26">
        <v>20.406497428781325</v>
      </c>
      <c r="F24" s="17">
        <f t="shared" si="3"/>
        <v>1310.4900000000002</v>
      </c>
      <c r="G24" s="11">
        <f t="shared" si="4"/>
        <v>1330.8964974287815</v>
      </c>
      <c r="H24" s="10">
        <f t="shared" si="5"/>
        <v>1626.6512746351773</v>
      </c>
      <c r="I24" s="10">
        <f t="shared" si="6"/>
        <v>1922.4060518415733</v>
      </c>
      <c r="J24" s="10">
        <f t="shared" si="7"/>
        <v>2218.160829047969</v>
      </c>
      <c r="K24" s="10">
        <f t="shared" si="8"/>
        <v>2661.792994857563</v>
      </c>
    </row>
    <row r="25" spans="1:11" ht="12.75">
      <c r="A25" s="9" t="s">
        <v>34</v>
      </c>
      <c r="B25" s="10">
        <f t="shared" si="0"/>
        <v>889.6348427672957</v>
      </c>
      <c r="C25" s="10">
        <f t="shared" si="1"/>
        <v>1037.907316561845</v>
      </c>
      <c r="D25" s="10">
        <f t="shared" si="2"/>
        <v>1186.1797903563943</v>
      </c>
      <c r="E25" s="26">
        <v>23.962264150943394</v>
      </c>
      <c r="F25" s="17">
        <f t="shared" si="3"/>
        <v>1310.4900000000002</v>
      </c>
      <c r="G25" s="11">
        <f t="shared" si="4"/>
        <v>1334.4522641509436</v>
      </c>
      <c r="H25" s="10">
        <f t="shared" si="5"/>
        <v>1630.997211740042</v>
      </c>
      <c r="I25" s="10">
        <f t="shared" si="6"/>
        <v>1927.5421593291408</v>
      </c>
      <c r="J25" s="10">
        <f t="shared" si="7"/>
        <v>2224.0871069182394</v>
      </c>
      <c r="K25" s="10">
        <f t="shared" si="8"/>
        <v>2668.9045283018872</v>
      </c>
    </row>
    <row r="26" spans="1:11" ht="12.75">
      <c r="A26" s="9" t="s">
        <v>35</v>
      </c>
      <c r="B26" s="10">
        <f t="shared" si="0"/>
        <v>903.3335905044512</v>
      </c>
      <c r="C26" s="10">
        <f t="shared" si="1"/>
        <v>1053.8891889218598</v>
      </c>
      <c r="D26" s="10">
        <f t="shared" si="2"/>
        <v>1204.4447873392683</v>
      </c>
      <c r="E26" s="26">
        <v>44.510385756676556</v>
      </c>
      <c r="F26" s="17">
        <f t="shared" si="3"/>
        <v>1310.4900000000002</v>
      </c>
      <c r="G26" s="11">
        <f t="shared" si="4"/>
        <v>1355.0003857566767</v>
      </c>
      <c r="H26" s="10">
        <f t="shared" si="5"/>
        <v>1656.111582591494</v>
      </c>
      <c r="I26" s="10">
        <f t="shared" si="6"/>
        <v>1957.2227794263108</v>
      </c>
      <c r="J26" s="10">
        <f t="shared" si="7"/>
        <v>2258.333976261128</v>
      </c>
      <c r="K26" s="10">
        <f t="shared" si="8"/>
        <v>2710.0007715133534</v>
      </c>
    </row>
    <row r="27" spans="1:11" ht="12.75">
      <c r="A27" s="9" t="s">
        <v>36</v>
      </c>
      <c r="B27" s="10">
        <f t="shared" si="0"/>
        <v>936.894012061862</v>
      </c>
      <c r="C27" s="10">
        <f t="shared" si="1"/>
        <v>1093.0430140721724</v>
      </c>
      <c r="D27" s="10">
        <f t="shared" si="2"/>
        <v>1249.1920160824827</v>
      </c>
      <c r="E27" s="26">
        <v>94.85101809279274</v>
      </c>
      <c r="F27" s="17">
        <f t="shared" si="3"/>
        <v>1310.4900000000002</v>
      </c>
      <c r="G27" s="11">
        <f t="shared" si="4"/>
        <v>1405.341018092793</v>
      </c>
      <c r="H27" s="10">
        <f t="shared" si="5"/>
        <v>1717.6390221134138</v>
      </c>
      <c r="I27" s="10">
        <f t="shared" si="6"/>
        <v>2029.9370261340343</v>
      </c>
      <c r="J27" s="10">
        <f t="shared" si="7"/>
        <v>2342.2350301546553</v>
      </c>
      <c r="K27" s="10">
        <f t="shared" si="8"/>
        <v>2810.682036185586</v>
      </c>
    </row>
    <row r="28" spans="1:11" ht="12.75">
      <c r="A28" s="9" t="s">
        <v>37</v>
      </c>
      <c r="B28" s="10">
        <f t="shared" si="0"/>
        <v>906.7927927456624</v>
      </c>
      <c r="C28" s="10">
        <f t="shared" si="1"/>
        <v>1057.9249248699393</v>
      </c>
      <c r="D28" s="10">
        <f t="shared" si="2"/>
        <v>1209.0570569942165</v>
      </c>
      <c r="E28" s="26">
        <v>49.69918911849333</v>
      </c>
      <c r="F28" s="17">
        <f t="shared" si="3"/>
        <v>1310.4900000000002</v>
      </c>
      <c r="G28" s="11">
        <f t="shared" si="4"/>
        <v>1360.1891891184935</v>
      </c>
      <c r="H28" s="10">
        <f t="shared" si="5"/>
        <v>1662.4534533670476</v>
      </c>
      <c r="I28" s="10">
        <f t="shared" si="6"/>
        <v>1964.717717615602</v>
      </c>
      <c r="J28" s="10">
        <f t="shared" si="7"/>
        <v>2266.981981864156</v>
      </c>
      <c r="K28" s="10">
        <f t="shared" si="8"/>
        <v>2720.3783782369874</v>
      </c>
    </row>
    <row r="29" spans="1:11" ht="12.75">
      <c r="A29" s="9" t="s">
        <v>38</v>
      </c>
      <c r="B29" s="10">
        <f t="shared" si="0"/>
        <v>895.1087666959152</v>
      </c>
      <c r="C29" s="10">
        <f t="shared" si="1"/>
        <v>1044.2935611452342</v>
      </c>
      <c r="D29" s="10">
        <f t="shared" si="2"/>
        <v>1193.4783555945535</v>
      </c>
      <c r="E29" s="26">
        <v>32.17315004387248</v>
      </c>
      <c r="F29" s="17">
        <f t="shared" si="3"/>
        <v>1310.4900000000002</v>
      </c>
      <c r="G29" s="11">
        <f t="shared" si="4"/>
        <v>1342.6631500438727</v>
      </c>
      <c r="H29" s="10">
        <f t="shared" si="5"/>
        <v>1641.032738942511</v>
      </c>
      <c r="I29" s="10">
        <f t="shared" si="6"/>
        <v>1939.4023278411494</v>
      </c>
      <c r="J29" s="10">
        <f t="shared" si="7"/>
        <v>2237.7719167397877</v>
      </c>
      <c r="K29" s="10">
        <f t="shared" si="8"/>
        <v>2685.3263000877455</v>
      </c>
    </row>
    <row r="30" spans="1:11" ht="12.75">
      <c r="A30" s="9" t="s">
        <v>39</v>
      </c>
      <c r="B30" s="10">
        <f t="shared" si="0"/>
        <v>899.1214894971357</v>
      </c>
      <c r="C30" s="10">
        <f t="shared" si="1"/>
        <v>1048.9750710799917</v>
      </c>
      <c r="D30" s="10">
        <f t="shared" si="2"/>
        <v>1198.8286526628476</v>
      </c>
      <c r="E30" s="26">
        <v>38.192234245703375</v>
      </c>
      <c r="F30" s="17">
        <f t="shared" si="3"/>
        <v>1310.4900000000002</v>
      </c>
      <c r="G30" s="11">
        <f t="shared" si="4"/>
        <v>1348.6822342457035</v>
      </c>
      <c r="H30" s="10">
        <f t="shared" si="5"/>
        <v>1648.3893974114155</v>
      </c>
      <c r="I30" s="10">
        <f t="shared" si="6"/>
        <v>1948.0965605771273</v>
      </c>
      <c r="J30" s="10">
        <f t="shared" si="7"/>
        <v>2247.8037237428393</v>
      </c>
      <c r="K30" s="10">
        <f t="shared" si="8"/>
        <v>2697.364468491407</v>
      </c>
    </row>
    <row r="31" spans="1:11" ht="12.75">
      <c r="A31" s="9" t="s">
        <v>41</v>
      </c>
      <c r="B31" s="10">
        <f>G31/9*6</f>
        <v>893.8548206224757</v>
      </c>
      <c r="C31" s="10">
        <f>G31/9*7</f>
        <v>1042.830624059555</v>
      </c>
      <c r="D31" s="10">
        <f>G31/9*8</f>
        <v>1191.8064274966343</v>
      </c>
      <c r="E31" s="26">
        <v>30.29223093371347</v>
      </c>
      <c r="F31" s="17">
        <f t="shared" si="3"/>
        <v>1310.4900000000002</v>
      </c>
      <c r="G31" s="11">
        <f>E31+F31</f>
        <v>1340.7822309337137</v>
      </c>
      <c r="H31" s="10">
        <f>G31/9*11</f>
        <v>1638.7338378078723</v>
      </c>
      <c r="I31" s="10">
        <f>G31/9*13</f>
        <v>1936.6854446820307</v>
      </c>
      <c r="J31" s="10">
        <f>G31/9*15</f>
        <v>2234.6370515561894</v>
      </c>
      <c r="K31" s="10">
        <f>G31/9*18</f>
        <v>2681.5644618674273</v>
      </c>
    </row>
    <row r="32" spans="1:11" ht="12.75">
      <c r="A32" s="9" t="s">
        <v>40</v>
      </c>
      <c r="B32" s="10">
        <f t="shared" si="0"/>
        <v>890.0656320202502</v>
      </c>
      <c r="C32" s="10">
        <f t="shared" si="1"/>
        <v>1038.4099040236254</v>
      </c>
      <c r="D32" s="10">
        <f t="shared" si="2"/>
        <v>1186.7541760270003</v>
      </c>
      <c r="E32" s="26">
        <v>24.60844803037494</v>
      </c>
      <c r="F32" s="17">
        <f t="shared" si="3"/>
        <v>1310.4900000000002</v>
      </c>
      <c r="G32" s="11">
        <f t="shared" si="4"/>
        <v>1335.0984480303753</v>
      </c>
      <c r="H32" s="10">
        <f t="shared" si="5"/>
        <v>1631.7869920371254</v>
      </c>
      <c r="I32" s="10">
        <f t="shared" si="6"/>
        <v>1928.4755360438755</v>
      </c>
      <c r="J32" s="10">
        <f t="shared" si="7"/>
        <v>2225.1640800506257</v>
      </c>
      <c r="K32" s="10">
        <f t="shared" si="8"/>
        <v>2670.1968960607505</v>
      </c>
    </row>
    <row r="33" spans="1:11" ht="12.75">
      <c r="A33" s="9" t="s">
        <v>42</v>
      </c>
      <c r="B33" s="10">
        <f t="shared" si="0"/>
        <v>896.4867667292059</v>
      </c>
      <c r="C33" s="10">
        <f t="shared" si="1"/>
        <v>1045.9012278507403</v>
      </c>
      <c r="D33" s="10">
        <f t="shared" si="2"/>
        <v>1195.3156889722745</v>
      </c>
      <c r="E33" s="26">
        <v>34.24015009380863</v>
      </c>
      <c r="F33" s="17">
        <f t="shared" si="3"/>
        <v>1310.4900000000002</v>
      </c>
      <c r="G33" s="11">
        <f t="shared" si="4"/>
        <v>1344.7301500938088</v>
      </c>
      <c r="H33" s="10">
        <f t="shared" si="5"/>
        <v>1643.5590723368775</v>
      </c>
      <c r="I33" s="10">
        <f t="shared" si="6"/>
        <v>1942.387994579946</v>
      </c>
      <c r="J33" s="10">
        <f t="shared" si="7"/>
        <v>2241.216916823015</v>
      </c>
      <c r="K33" s="10">
        <f t="shared" si="8"/>
        <v>2689.4603001876176</v>
      </c>
    </row>
    <row r="34" spans="1:11" ht="12.75">
      <c r="A34" s="9" t="s">
        <v>43</v>
      </c>
      <c r="B34" s="10">
        <f t="shared" si="0"/>
        <v>894.2174702218999</v>
      </c>
      <c r="C34" s="10">
        <f t="shared" si="1"/>
        <v>1043.2537152588834</v>
      </c>
      <c r="D34" s="10">
        <f t="shared" si="2"/>
        <v>1192.2899602958666</v>
      </c>
      <c r="E34" s="26">
        <v>30.83620533284963</v>
      </c>
      <c r="F34" s="17">
        <f t="shared" si="3"/>
        <v>1310.4900000000002</v>
      </c>
      <c r="G34" s="11">
        <f t="shared" si="4"/>
        <v>1341.32620533285</v>
      </c>
      <c r="H34" s="10">
        <f t="shared" si="5"/>
        <v>1639.3986954068166</v>
      </c>
      <c r="I34" s="10">
        <f t="shared" si="6"/>
        <v>1937.4711854807833</v>
      </c>
      <c r="J34" s="10">
        <f t="shared" si="7"/>
        <v>2235.54367555475</v>
      </c>
      <c r="K34" s="10">
        <f t="shared" si="8"/>
        <v>2682.6524106657</v>
      </c>
    </row>
    <row r="35" spans="1:11" ht="12.75">
      <c r="A35" s="9" t="s">
        <v>44</v>
      </c>
      <c r="B35" s="10">
        <f t="shared" si="0"/>
        <v>885.7812121212123</v>
      </c>
      <c r="C35" s="10">
        <f t="shared" si="1"/>
        <v>1033.4114141414145</v>
      </c>
      <c r="D35" s="10">
        <f t="shared" si="2"/>
        <v>1181.0416161616165</v>
      </c>
      <c r="E35" s="26">
        <v>18.181818181818183</v>
      </c>
      <c r="F35" s="17">
        <f t="shared" si="3"/>
        <v>1310.4900000000002</v>
      </c>
      <c r="G35" s="11">
        <f t="shared" si="4"/>
        <v>1328.6718181818185</v>
      </c>
      <c r="H35" s="10">
        <f t="shared" si="5"/>
        <v>1623.9322222222227</v>
      </c>
      <c r="I35" s="10">
        <f t="shared" si="6"/>
        <v>1919.1926262626268</v>
      </c>
      <c r="J35" s="10">
        <f t="shared" si="7"/>
        <v>2214.453030303031</v>
      </c>
      <c r="K35" s="10">
        <f t="shared" si="8"/>
        <v>2657.343636363637</v>
      </c>
    </row>
    <row r="36" spans="1:11" ht="12.75">
      <c r="A36" s="9" t="s">
        <v>45</v>
      </c>
      <c r="B36" s="10">
        <f t="shared" si="0"/>
        <v>896.6841594864</v>
      </c>
      <c r="C36" s="10">
        <f t="shared" si="1"/>
        <v>1046.1315194007998</v>
      </c>
      <c r="D36" s="10">
        <f t="shared" si="2"/>
        <v>1195.5788793151999</v>
      </c>
      <c r="E36" s="26">
        <v>34.536239229599595</v>
      </c>
      <c r="F36" s="17">
        <f t="shared" si="3"/>
        <v>1310.4900000000002</v>
      </c>
      <c r="G36" s="11">
        <f t="shared" si="4"/>
        <v>1345.0262392296</v>
      </c>
      <c r="H36" s="10">
        <f t="shared" si="5"/>
        <v>1643.9209590583998</v>
      </c>
      <c r="I36" s="10">
        <f t="shared" si="6"/>
        <v>1942.8156788871997</v>
      </c>
      <c r="J36" s="10">
        <f t="shared" si="7"/>
        <v>2241.710398716</v>
      </c>
      <c r="K36" s="10">
        <f t="shared" si="8"/>
        <v>2690.0524784592</v>
      </c>
    </row>
    <row r="37" spans="1:11" ht="12.75">
      <c r="A37" s="9" t="s">
        <v>46</v>
      </c>
      <c r="B37" s="10">
        <f t="shared" si="0"/>
        <v>893.0737060764902</v>
      </c>
      <c r="C37" s="10">
        <f t="shared" si="1"/>
        <v>1041.9193237559052</v>
      </c>
      <c r="D37" s="10">
        <f t="shared" si="2"/>
        <v>1190.7649414353202</v>
      </c>
      <c r="E37" s="26">
        <v>29.120559114735006</v>
      </c>
      <c r="F37" s="17">
        <f t="shared" si="3"/>
        <v>1310.4900000000002</v>
      </c>
      <c r="G37" s="11">
        <f t="shared" si="4"/>
        <v>1339.6105591147352</v>
      </c>
      <c r="H37" s="10">
        <f t="shared" si="5"/>
        <v>1637.3017944735652</v>
      </c>
      <c r="I37" s="10">
        <f t="shared" si="6"/>
        <v>1934.9930298323955</v>
      </c>
      <c r="J37" s="10">
        <f t="shared" si="7"/>
        <v>2232.684265191225</v>
      </c>
      <c r="K37" s="10">
        <f t="shared" si="8"/>
        <v>2679.2211182294704</v>
      </c>
    </row>
    <row r="43" ht="12.75">
      <c r="A43" s="27" t="s">
        <v>81</v>
      </c>
    </row>
    <row r="44" spans="2:11" ht="12.75">
      <c r="B44" s="1"/>
      <c r="C44" s="1"/>
      <c r="D44" s="1"/>
      <c r="G44" s="1"/>
      <c r="H44" s="1"/>
      <c r="I44" s="1"/>
      <c r="J44" s="1"/>
      <c r="K44" s="18"/>
    </row>
    <row r="45" spans="1:11" ht="12.75">
      <c r="A45" s="2" t="s">
        <v>0</v>
      </c>
      <c r="B45" s="3" t="s">
        <v>1</v>
      </c>
      <c r="C45" s="3" t="s">
        <v>2</v>
      </c>
      <c r="D45" s="3" t="s">
        <v>3</v>
      </c>
      <c r="G45" s="3" t="s">
        <v>4</v>
      </c>
      <c r="H45" s="3" t="s">
        <v>5</v>
      </c>
      <c r="I45" s="3" t="s">
        <v>6</v>
      </c>
      <c r="J45" s="3" t="s">
        <v>7</v>
      </c>
      <c r="K45" s="21" t="s">
        <v>8</v>
      </c>
    </row>
    <row r="46" spans="1:11" ht="12.75">
      <c r="A46" s="2" t="s">
        <v>9</v>
      </c>
      <c r="B46" s="4" t="s">
        <v>10</v>
      </c>
      <c r="C46" s="5" t="s">
        <v>11</v>
      </c>
      <c r="D46" s="5" t="s">
        <v>12</v>
      </c>
      <c r="G46" s="5" t="s">
        <v>13</v>
      </c>
      <c r="H46" s="5" t="s">
        <v>14</v>
      </c>
      <c r="I46" s="5" t="s">
        <v>15</v>
      </c>
      <c r="J46" s="5" t="s">
        <v>16</v>
      </c>
      <c r="K46" s="22" t="s">
        <v>17</v>
      </c>
    </row>
    <row r="47" spans="1:11" ht="12.75">
      <c r="A47" s="6"/>
      <c r="B47" s="7" t="s">
        <v>18</v>
      </c>
      <c r="C47" s="7" t="s">
        <v>18</v>
      </c>
      <c r="D47" s="7" t="s">
        <v>18</v>
      </c>
      <c r="G47" s="7" t="s">
        <v>18</v>
      </c>
      <c r="H47" s="7" t="s">
        <v>18</v>
      </c>
      <c r="I47" s="7" t="s">
        <v>18</v>
      </c>
      <c r="J47" s="7" t="s">
        <v>18</v>
      </c>
      <c r="K47" s="23" t="s">
        <v>18</v>
      </c>
    </row>
    <row r="48" spans="1:11" ht="12.75">
      <c r="A48" s="8"/>
      <c r="B48" s="7"/>
      <c r="C48" s="7"/>
      <c r="D48" s="7"/>
      <c r="G48" s="7"/>
      <c r="H48" s="7"/>
      <c r="I48" s="7"/>
      <c r="J48" s="7"/>
      <c r="K48" s="23"/>
    </row>
    <row r="49" spans="1:11" ht="12.75">
      <c r="A49" s="9" t="s">
        <v>47</v>
      </c>
      <c r="B49" s="10">
        <f aca="true" t="shared" si="9" ref="B49:B77">G49/9*6</f>
        <v>885.3376956014015</v>
      </c>
      <c r="C49" s="10">
        <f aca="true" t="shared" si="10" ref="C49:C77">G49/9*7</f>
        <v>1032.893978201635</v>
      </c>
      <c r="D49" s="10">
        <f aca="true" t="shared" si="11" ref="D49:D77">G49/9*8</f>
        <v>1180.4502608018686</v>
      </c>
      <c r="E49" s="26">
        <v>17.516543402101988</v>
      </c>
      <c r="F49" s="17">
        <f aca="true" t="shared" si="12" ref="F49:F77">$G$83</f>
        <v>1310.4900000000002</v>
      </c>
      <c r="G49" s="11">
        <f>E49+F49</f>
        <v>1328.0065434021021</v>
      </c>
      <c r="H49" s="10">
        <f>G49/9*11</f>
        <v>1623.1191086025692</v>
      </c>
      <c r="I49" s="10">
        <f>G49/9*13</f>
        <v>1918.2316738030365</v>
      </c>
      <c r="J49" s="10">
        <f>G49/9*15</f>
        <v>2213.3442390035034</v>
      </c>
      <c r="K49" s="10">
        <f>G49/9*18</f>
        <v>2656.0130868042042</v>
      </c>
    </row>
    <row r="50" spans="1:11" ht="12.75">
      <c r="A50" s="9" t="s">
        <v>48</v>
      </c>
      <c r="B50" s="10">
        <f t="shared" si="9"/>
        <v>873.6600000000001</v>
      </c>
      <c r="C50" s="10">
        <f t="shared" si="10"/>
        <v>1019.2700000000001</v>
      </c>
      <c r="D50" s="10">
        <f t="shared" si="11"/>
        <v>1164.88</v>
      </c>
      <c r="E50" s="26">
        <v>0</v>
      </c>
      <c r="F50" s="17">
        <f t="shared" si="12"/>
        <v>1310.4900000000002</v>
      </c>
      <c r="G50" s="11">
        <f aca="true" t="shared" si="13" ref="G50:G77">E50+F50</f>
        <v>1310.4900000000002</v>
      </c>
      <c r="H50" s="10">
        <f aca="true" t="shared" si="14" ref="H50:H77">G50/9*11</f>
        <v>1601.71</v>
      </c>
      <c r="I50" s="10">
        <f aca="true" t="shared" si="15" ref="I50:I77">G50/9*13</f>
        <v>1892.9300000000003</v>
      </c>
      <c r="J50" s="10">
        <f aca="true" t="shared" si="16" ref="J50:J77">G50/9*15</f>
        <v>2184.15</v>
      </c>
      <c r="K50" s="10">
        <f aca="true" t="shared" si="17" ref="K50:K77">G50/9*18</f>
        <v>2620.9800000000005</v>
      </c>
    </row>
    <row r="51" spans="1:11" ht="12.75">
      <c r="A51" s="9" t="s">
        <v>49</v>
      </c>
      <c r="B51" s="10">
        <f t="shared" si="9"/>
        <v>901.582948073702</v>
      </c>
      <c r="C51" s="10">
        <f t="shared" si="10"/>
        <v>1051.8467727526522</v>
      </c>
      <c r="D51" s="10">
        <f t="shared" si="11"/>
        <v>1202.1105974316026</v>
      </c>
      <c r="E51" s="26">
        <v>41.88442211055276</v>
      </c>
      <c r="F51" s="17">
        <f t="shared" si="12"/>
        <v>1310.4900000000002</v>
      </c>
      <c r="G51" s="11">
        <f t="shared" si="13"/>
        <v>1352.374422110553</v>
      </c>
      <c r="H51" s="10">
        <f t="shared" si="14"/>
        <v>1652.9020714684536</v>
      </c>
      <c r="I51" s="10">
        <f t="shared" si="15"/>
        <v>1953.4297208263542</v>
      </c>
      <c r="J51" s="10">
        <f t="shared" si="16"/>
        <v>2253.957370184255</v>
      </c>
      <c r="K51" s="10">
        <f t="shared" si="17"/>
        <v>2704.748844221106</v>
      </c>
    </row>
    <row r="52" spans="1:11" ht="12.75">
      <c r="A52" s="9" t="s">
        <v>50</v>
      </c>
      <c r="B52" s="10">
        <f t="shared" si="9"/>
        <v>886.6200829445311</v>
      </c>
      <c r="C52" s="10">
        <f t="shared" si="10"/>
        <v>1034.3900967686197</v>
      </c>
      <c r="D52" s="10">
        <f t="shared" si="11"/>
        <v>1182.1601105927082</v>
      </c>
      <c r="E52" s="26">
        <v>19.44012441679627</v>
      </c>
      <c r="F52" s="17">
        <f t="shared" si="12"/>
        <v>1310.4900000000002</v>
      </c>
      <c r="G52" s="11">
        <f t="shared" si="13"/>
        <v>1329.9301244167966</v>
      </c>
      <c r="H52" s="10">
        <f t="shared" si="14"/>
        <v>1625.4701520649737</v>
      </c>
      <c r="I52" s="10">
        <f t="shared" si="15"/>
        <v>1921.0101797131508</v>
      </c>
      <c r="J52" s="10">
        <f t="shared" si="16"/>
        <v>2216.550207361328</v>
      </c>
      <c r="K52" s="10">
        <f t="shared" si="17"/>
        <v>2659.8602488335932</v>
      </c>
    </row>
    <row r="53" spans="1:11" ht="12.75">
      <c r="A53" s="9" t="s">
        <v>51</v>
      </c>
      <c r="B53" s="10">
        <f t="shared" si="9"/>
        <v>887.3424722811985</v>
      </c>
      <c r="C53" s="10">
        <f t="shared" si="10"/>
        <v>1035.232884328065</v>
      </c>
      <c r="D53" s="10">
        <f t="shared" si="11"/>
        <v>1183.1232963749314</v>
      </c>
      <c r="E53" s="26">
        <v>20.523708421797593</v>
      </c>
      <c r="F53" s="17">
        <f t="shared" si="12"/>
        <v>1310.4900000000002</v>
      </c>
      <c r="G53" s="11">
        <f t="shared" si="13"/>
        <v>1331.013708421798</v>
      </c>
      <c r="H53" s="10">
        <f t="shared" si="14"/>
        <v>1626.7945325155308</v>
      </c>
      <c r="I53" s="10">
        <f t="shared" si="15"/>
        <v>1922.5753566092635</v>
      </c>
      <c r="J53" s="10">
        <f t="shared" si="16"/>
        <v>2218.3561807029964</v>
      </c>
      <c r="K53" s="10">
        <f t="shared" si="17"/>
        <v>2662.027416843596</v>
      </c>
    </row>
    <row r="54" spans="1:11" ht="12.75">
      <c r="A54" s="9" t="s">
        <v>52</v>
      </c>
      <c r="B54" s="10">
        <f t="shared" si="9"/>
        <v>885.8230506245893</v>
      </c>
      <c r="C54" s="10">
        <f t="shared" si="10"/>
        <v>1033.4602257286874</v>
      </c>
      <c r="D54" s="10">
        <f t="shared" si="11"/>
        <v>1181.0974008327858</v>
      </c>
      <c r="E54" s="26">
        <v>18.244575936883628</v>
      </c>
      <c r="F54" s="17">
        <f t="shared" si="12"/>
        <v>1310.4900000000002</v>
      </c>
      <c r="G54" s="11">
        <f t="shared" si="13"/>
        <v>1328.7345759368839</v>
      </c>
      <c r="H54" s="10">
        <f t="shared" si="14"/>
        <v>1624.0089261450803</v>
      </c>
      <c r="I54" s="10">
        <f t="shared" si="15"/>
        <v>1919.283276353277</v>
      </c>
      <c r="J54" s="10">
        <f t="shared" si="16"/>
        <v>2214.557626561473</v>
      </c>
      <c r="K54" s="10">
        <f t="shared" si="17"/>
        <v>2657.469151873768</v>
      </c>
    </row>
    <row r="55" spans="1:11" ht="12.75">
      <c r="A55" s="9" t="s">
        <v>53</v>
      </c>
      <c r="B55" s="10">
        <f t="shared" si="9"/>
        <v>890.8998931126629</v>
      </c>
      <c r="C55" s="10">
        <f t="shared" si="10"/>
        <v>1039.38320863144</v>
      </c>
      <c r="D55" s="10">
        <f t="shared" si="11"/>
        <v>1187.8665241502172</v>
      </c>
      <c r="E55" s="26">
        <v>25.859839668994052</v>
      </c>
      <c r="F55" s="17">
        <f t="shared" si="12"/>
        <v>1310.4900000000002</v>
      </c>
      <c r="G55" s="11">
        <f t="shared" si="13"/>
        <v>1336.3498396689943</v>
      </c>
      <c r="H55" s="10">
        <f t="shared" si="14"/>
        <v>1633.3164707065487</v>
      </c>
      <c r="I55" s="10">
        <f t="shared" si="15"/>
        <v>1930.2831017441029</v>
      </c>
      <c r="J55" s="10">
        <f t="shared" si="16"/>
        <v>2227.2497327816573</v>
      </c>
      <c r="K55" s="10">
        <f t="shared" si="17"/>
        <v>2672.6996793379885</v>
      </c>
    </row>
    <row r="56" spans="1:11" ht="12.75">
      <c r="A56" s="9" t="s">
        <v>54</v>
      </c>
      <c r="B56" s="10">
        <f t="shared" si="9"/>
        <v>899.5944012204426</v>
      </c>
      <c r="C56" s="10">
        <f t="shared" si="10"/>
        <v>1049.5268014238497</v>
      </c>
      <c r="D56" s="10">
        <f t="shared" si="11"/>
        <v>1199.4592016272568</v>
      </c>
      <c r="E56" s="26">
        <v>38.901601830663616</v>
      </c>
      <c r="F56" s="17">
        <f t="shared" si="12"/>
        <v>1310.4900000000002</v>
      </c>
      <c r="G56" s="11">
        <f t="shared" si="13"/>
        <v>1349.3916018306638</v>
      </c>
      <c r="H56" s="10">
        <f t="shared" si="14"/>
        <v>1649.2564022374781</v>
      </c>
      <c r="I56" s="10">
        <f t="shared" si="15"/>
        <v>1949.1212026442922</v>
      </c>
      <c r="J56" s="10">
        <f t="shared" si="16"/>
        <v>2248.9860030511063</v>
      </c>
      <c r="K56" s="10">
        <f t="shared" si="17"/>
        <v>2698.7832036613277</v>
      </c>
    </row>
    <row r="57" spans="1:11" ht="12.75">
      <c r="A57" s="9" t="s">
        <v>55</v>
      </c>
      <c r="B57" s="10">
        <f t="shared" si="9"/>
        <v>894.3668567932611</v>
      </c>
      <c r="C57" s="10">
        <f t="shared" si="10"/>
        <v>1043.427999592138</v>
      </c>
      <c r="D57" s="10">
        <f t="shared" si="11"/>
        <v>1192.4891423910149</v>
      </c>
      <c r="E57" s="26">
        <v>31.060285189891292</v>
      </c>
      <c r="F57" s="17">
        <f t="shared" si="12"/>
        <v>1310.4900000000002</v>
      </c>
      <c r="G57" s="11">
        <f t="shared" si="13"/>
        <v>1341.5502851898916</v>
      </c>
      <c r="H57" s="10">
        <f t="shared" si="14"/>
        <v>1639.6725707876453</v>
      </c>
      <c r="I57" s="10">
        <f t="shared" si="15"/>
        <v>1937.7948563853993</v>
      </c>
      <c r="J57" s="10">
        <f t="shared" si="16"/>
        <v>2235.9171419831528</v>
      </c>
      <c r="K57" s="10">
        <f t="shared" si="17"/>
        <v>2683.1005703797837</v>
      </c>
    </row>
    <row r="58" spans="1:11" ht="12.75">
      <c r="A58" s="9" t="s">
        <v>56</v>
      </c>
      <c r="B58" s="10">
        <f t="shared" si="9"/>
        <v>894.2643956043958</v>
      </c>
      <c r="C58" s="10">
        <f t="shared" si="10"/>
        <v>1043.3084615384619</v>
      </c>
      <c r="D58" s="10">
        <f t="shared" si="11"/>
        <v>1192.3525274725278</v>
      </c>
      <c r="E58" s="26">
        <v>30.90659340659341</v>
      </c>
      <c r="F58" s="17">
        <f t="shared" si="12"/>
        <v>1310.4900000000002</v>
      </c>
      <c r="G58" s="11">
        <f t="shared" si="13"/>
        <v>1341.3965934065936</v>
      </c>
      <c r="H58" s="10">
        <f t="shared" si="14"/>
        <v>1639.4847252747256</v>
      </c>
      <c r="I58" s="10">
        <f t="shared" si="15"/>
        <v>1937.5728571428576</v>
      </c>
      <c r="J58" s="10">
        <f t="shared" si="16"/>
        <v>2235.6609890109894</v>
      </c>
      <c r="K58" s="10">
        <f t="shared" si="17"/>
        <v>2682.7931868131873</v>
      </c>
    </row>
    <row r="59" spans="1:11" ht="12.75">
      <c r="A59" s="9" t="s">
        <v>57</v>
      </c>
      <c r="B59" s="10">
        <f t="shared" si="9"/>
        <v>891.1381523096131</v>
      </c>
      <c r="C59" s="10">
        <f t="shared" si="10"/>
        <v>1039.6611776945488</v>
      </c>
      <c r="D59" s="10">
        <f t="shared" si="11"/>
        <v>1188.1842030794842</v>
      </c>
      <c r="E59" s="26">
        <v>26.217228464419478</v>
      </c>
      <c r="F59" s="17">
        <f t="shared" si="12"/>
        <v>1310.4900000000002</v>
      </c>
      <c r="G59" s="11">
        <f t="shared" si="13"/>
        <v>1336.7072284644198</v>
      </c>
      <c r="H59" s="10">
        <f t="shared" si="14"/>
        <v>1633.7532792342909</v>
      </c>
      <c r="I59" s="10">
        <f t="shared" si="15"/>
        <v>1930.7993300041617</v>
      </c>
      <c r="J59" s="10">
        <f t="shared" si="16"/>
        <v>2227.845380774033</v>
      </c>
      <c r="K59" s="10">
        <f t="shared" si="17"/>
        <v>2673.414456928839</v>
      </c>
    </row>
    <row r="60" spans="1:11" ht="12.75">
      <c r="A60" s="9" t="s">
        <v>58</v>
      </c>
      <c r="B60" s="10">
        <f t="shared" si="9"/>
        <v>909.8586001749784</v>
      </c>
      <c r="C60" s="10">
        <f t="shared" si="10"/>
        <v>1061.5017002041413</v>
      </c>
      <c r="D60" s="10">
        <f t="shared" si="11"/>
        <v>1213.1448002333045</v>
      </c>
      <c r="E60" s="26">
        <v>54.297900262467195</v>
      </c>
      <c r="F60" s="17">
        <f t="shared" si="12"/>
        <v>1310.4900000000002</v>
      </c>
      <c r="G60" s="11">
        <f t="shared" si="13"/>
        <v>1364.7879002624675</v>
      </c>
      <c r="H60" s="10">
        <f t="shared" si="14"/>
        <v>1668.0741003207936</v>
      </c>
      <c r="I60" s="10">
        <f t="shared" si="15"/>
        <v>1971.36030037912</v>
      </c>
      <c r="J60" s="10">
        <f t="shared" si="16"/>
        <v>2274.646500437446</v>
      </c>
      <c r="K60" s="10">
        <f t="shared" si="17"/>
        <v>2729.5758005249354</v>
      </c>
    </row>
    <row r="61" spans="1:11" ht="12.75">
      <c r="A61" s="9" t="s">
        <v>59</v>
      </c>
      <c r="B61" s="10">
        <f t="shared" si="9"/>
        <v>892.1922461082285</v>
      </c>
      <c r="C61" s="10">
        <f t="shared" si="10"/>
        <v>1040.8909537929333</v>
      </c>
      <c r="D61" s="10">
        <f t="shared" si="11"/>
        <v>1189.589661477638</v>
      </c>
      <c r="E61" s="26">
        <v>27.798369162342475</v>
      </c>
      <c r="F61" s="17">
        <f t="shared" si="12"/>
        <v>1310.4900000000002</v>
      </c>
      <c r="G61" s="11">
        <f t="shared" si="13"/>
        <v>1338.2883691623426</v>
      </c>
      <c r="H61" s="10">
        <f t="shared" si="14"/>
        <v>1635.6857845317522</v>
      </c>
      <c r="I61" s="10">
        <f t="shared" si="15"/>
        <v>1933.0831999011616</v>
      </c>
      <c r="J61" s="10">
        <f t="shared" si="16"/>
        <v>2230.480615270571</v>
      </c>
      <c r="K61" s="10">
        <f t="shared" si="17"/>
        <v>2676.5767383246853</v>
      </c>
    </row>
    <row r="62" spans="1:11" ht="12.75">
      <c r="A62" s="9" t="s">
        <v>60</v>
      </c>
      <c r="B62" s="10">
        <f t="shared" si="9"/>
        <v>894.070868124586</v>
      </c>
      <c r="C62" s="10">
        <f t="shared" si="10"/>
        <v>1043.0826794786835</v>
      </c>
      <c r="D62" s="10">
        <f t="shared" si="11"/>
        <v>1192.0944908327813</v>
      </c>
      <c r="E62" s="26">
        <v>30.616302186878727</v>
      </c>
      <c r="F62" s="17">
        <f t="shared" si="12"/>
        <v>1310.4900000000002</v>
      </c>
      <c r="G62" s="11">
        <f t="shared" si="13"/>
        <v>1341.106302186879</v>
      </c>
      <c r="H62" s="10">
        <f t="shared" si="14"/>
        <v>1639.1299248950743</v>
      </c>
      <c r="I62" s="10">
        <f t="shared" si="15"/>
        <v>1937.1535476032695</v>
      </c>
      <c r="J62" s="10">
        <f t="shared" si="16"/>
        <v>2235.177170311465</v>
      </c>
      <c r="K62" s="10">
        <f t="shared" si="17"/>
        <v>2682.212604373758</v>
      </c>
    </row>
    <row r="63" spans="1:11" ht="12.75">
      <c r="A63" s="9" t="s">
        <v>61</v>
      </c>
      <c r="B63" s="10">
        <f t="shared" si="9"/>
        <v>934.1446787779448</v>
      </c>
      <c r="C63" s="10">
        <f t="shared" si="10"/>
        <v>1089.835458574269</v>
      </c>
      <c r="D63" s="10">
        <f t="shared" si="11"/>
        <v>1245.526238370593</v>
      </c>
      <c r="E63" s="26">
        <v>90.72701816691709</v>
      </c>
      <c r="F63" s="17">
        <f t="shared" si="12"/>
        <v>1310.4900000000002</v>
      </c>
      <c r="G63" s="11">
        <f t="shared" si="13"/>
        <v>1401.2170181669173</v>
      </c>
      <c r="H63" s="10">
        <f t="shared" si="14"/>
        <v>1712.5985777595656</v>
      </c>
      <c r="I63" s="10">
        <f t="shared" si="15"/>
        <v>2023.9801373522137</v>
      </c>
      <c r="J63" s="10">
        <f t="shared" si="16"/>
        <v>2335.361696944862</v>
      </c>
      <c r="K63" s="10">
        <f t="shared" si="17"/>
        <v>2802.4340363338342</v>
      </c>
    </row>
    <row r="64" spans="1:11" ht="12.75">
      <c r="A64" s="9" t="s">
        <v>62</v>
      </c>
      <c r="B64" s="10">
        <f t="shared" si="9"/>
        <v>900.4768409761332</v>
      </c>
      <c r="C64" s="10">
        <f t="shared" si="10"/>
        <v>1050.5563144721552</v>
      </c>
      <c r="D64" s="10">
        <f t="shared" si="11"/>
        <v>1200.6357879681775</v>
      </c>
      <c r="E64" s="26">
        <v>40.22526146419952</v>
      </c>
      <c r="F64" s="17">
        <f t="shared" si="12"/>
        <v>1310.4900000000002</v>
      </c>
      <c r="G64" s="11">
        <f t="shared" si="13"/>
        <v>1350.7152614641998</v>
      </c>
      <c r="H64" s="10">
        <f t="shared" si="14"/>
        <v>1650.874208456244</v>
      </c>
      <c r="I64" s="10">
        <f t="shared" si="15"/>
        <v>1951.0331554482884</v>
      </c>
      <c r="J64" s="10">
        <f t="shared" si="16"/>
        <v>2251.1921024403327</v>
      </c>
      <c r="K64" s="10">
        <f t="shared" si="17"/>
        <v>2701.4305229283996</v>
      </c>
    </row>
    <row r="65" spans="1:11" ht="12.75">
      <c r="A65" s="9" t="s">
        <v>80</v>
      </c>
      <c r="B65" s="10">
        <f t="shared" si="9"/>
        <v>900.3926732673269</v>
      </c>
      <c r="C65" s="10">
        <f t="shared" si="10"/>
        <v>1050.4581188118814</v>
      </c>
      <c r="D65" s="10">
        <f t="shared" si="11"/>
        <v>1200.5235643564358</v>
      </c>
      <c r="E65" s="26">
        <v>40.0990099009901</v>
      </c>
      <c r="F65" s="17">
        <f t="shared" si="12"/>
        <v>1310.4900000000002</v>
      </c>
      <c r="G65" s="11">
        <f t="shared" si="13"/>
        <v>1350.5890099009903</v>
      </c>
      <c r="H65" s="10">
        <f t="shared" si="14"/>
        <v>1650.7199009900992</v>
      </c>
      <c r="I65" s="10">
        <f t="shared" si="15"/>
        <v>1950.8507920792083</v>
      </c>
      <c r="J65" s="10">
        <f t="shared" si="16"/>
        <v>2250.981683168317</v>
      </c>
      <c r="K65" s="10">
        <f t="shared" si="17"/>
        <v>2701.1780198019806</v>
      </c>
    </row>
    <row r="66" spans="1:11" ht="12.75">
      <c r="A66" s="9" t="s">
        <v>63</v>
      </c>
      <c r="B66" s="10">
        <f t="shared" si="9"/>
        <v>910.333773987207</v>
      </c>
      <c r="C66" s="10">
        <f t="shared" si="10"/>
        <v>1062.0560696517414</v>
      </c>
      <c r="D66" s="10">
        <f t="shared" si="11"/>
        <v>1213.778365316276</v>
      </c>
      <c r="E66" s="26">
        <v>55.010660980810236</v>
      </c>
      <c r="F66" s="17">
        <f t="shared" si="12"/>
        <v>1310.4900000000002</v>
      </c>
      <c r="G66" s="11">
        <f t="shared" si="13"/>
        <v>1365.5006609808104</v>
      </c>
      <c r="H66" s="10">
        <f t="shared" si="14"/>
        <v>1668.9452523098794</v>
      </c>
      <c r="I66" s="10">
        <f t="shared" si="15"/>
        <v>1972.3898436389486</v>
      </c>
      <c r="J66" s="10">
        <f t="shared" si="16"/>
        <v>2275.8344349680174</v>
      </c>
      <c r="K66" s="10">
        <f t="shared" si="17"/>
        <v>2731.001321961621</v>
      </c>
    </row>
    <row r="67" spans="1:11" ht="12.75">
      <c r="A67" s="9" t="s">
        <v>64</v>
      </c>
      <c r="B67" s="10">
        <f t="shared" si="9"/>
        <v>903.8497623983417</v>
      </c>
      <c r="C67" s="10">
        <f t="shared" si="10"/>
        <v>1054.4913894647318</v>
      </c>
      <c r="D67" s="10">
        <f t="shared" si="11"/>
        <v>1205.1330165311222</v>
      </c>
      <c r="E67" s="26">
        <v>45.28464359751236</v>
      </c>
      <c r="F67" s="17">
        <f t="shared" si="12"/>
        <v>1310.4900000000002</v>
      </c>
      <c r="G67" s="11">
        <f t="shared" si="13"/>
        <v>1355.7746435975125</v>
      </c>
      <c r="H67" s="10">
        <f t="shared" si="14"/>
        <v>1657.057897730293</v>
      </c>
      <c r="I67" s="10">
        <f t="shared" si="15"/>
        <v>1958.3411518630735</v>
      </c>
      <c r="J67" s="10">
        <f t="shared" si="16"/>
        <v>2259.624405995854</v>
      </c>
      <c r="K67" s="10">
        <f t="shared" si="17"/>
        <v>2711.549287195025</v>
      </c>
    </row>
    <row r="68" spans="1:11" ht="12.75">
      <c r="A68" s="9" t="s">
        <v>65</v>
      </c>
      <c r="B68" s="10">
        <f t="shared" si="9"/>
        <v>873.6600000000001</v>
      </c>
      <c r="C68" s="10">
        <f t="shared" si="10"/>
        <v>1019.2700000000001</v>
      </c>
      <c r="D68" s="10">
        <f t="shared" si="11"/>
        <v>1164.88</v>
      </c>
      <c r="E68" s="26">
        <v>0</v>
      </c>
      <c r="F68" s="17">
        <f t="shared" si="12"/>
        <v>1310.4900000000002</v>
      </c>
      <c r="G68" s="11">
        <f t="shared" si="13"/>
        <v>1310.4900000000002</v>
      </c>
      <c r="H68" s="10">
        <f t="shared" si="14"/>
        <v>1601.71</v>
      </c>
      <c r="I68" s="10">
        <f t="shared" si="15"/>
        <v>1892.9300000000003</v>
      </c>
      <c r="J68" s="10">
        <f t="shared" si="16"/>
        <v>2184.15</v>
      </c>
      <c r="K68" s="10">
        <f t="shared" si="17"/>
        <v>2620.9800000000005</v>
      </c>
    </row>
    <row r="69" spans="1:11" ht="12.75">
      <c r="A69" s="9" t="s">
        <v>66</v>
      </c>
      <c r="B69" s="10">
        <f t="shared" si="9"/>
        <v>908.5183877995644</v>
      </c>
      <c r="C69" s="10">
        <f t="shared" si="10"/>
        <v>1059.9381190994918</v>
      </c>
      <c r="D69" s="10">
        <f t="shared" si="11"/>
        <v>1211.3578503994192</v>
      </c>
      <c r="E69" s="26">
        <v>52.287581699346404</v>
      </c>
      <c r="F69" s="17">
        <f t="shared" si="12"/>
        <v>1310.4900000000002</v>
      </c>
      <c r="G69" s="11">
        <f t="shared" si="13"/>
        <v>1362.7775816993467</v>
      </c>
      <c r="H69" s="10">
        <f t="shared" si="14"/>
        <v>1665.6170442992016</v>
      </c>
      <c r="I69" s="10">
        <f t="shared" si="15"/>
        <v>1968.4565068990562</v>
      </c>
      <c r="J69" s="10">
        <f t="shared" si="16"/>
        <v>2271.2959694989113</v>
      </c>
      <c r="K69" s="10">
        <f t="shared" si="17"/>
        <v>2725.5551633986934</v>
      </c>
    </row>
    <row r="70" spans="1:11" ht="12.75">
      <c r="A70" s="9" t="s">
        <v>67</v>
      </c>
      <c r="B70" s="10">
        <f t="shared" si="9"/>
        <v>913.2801130338521</v>
      </c>
      <c r="C70" s="10">
        <f t="shared" si="10"/>
        <v>1065.4934652061606</v>
      </c>
      <c r="D70" s="10">
        <f t="shared" si="11"/>
        <v>1217.7068173784694</v>
      </c>
      <c r="E70" s="26">
        <v>59.43016955077783</v>
      </c>
      <c r="F70" s="17">
        <f t="shared" si="12"/>
        <v>1310.4900000000002</v>
      </c>
      <c r="G70" s="11">
        <f t="shared" si="13"/>
        <v>1369.9201695507782</v>
      </c>
      <c r="H70" s="10">
        <f t="shared" si="14"/>
        <v>1674.3468738953954</v>
      </c>
      <c r="I70" s="10">
        <f t="shared" si="15"/>
        <v>1978.7735782400127</v>
      </c>
      <c r="J70" s="10">
        <f t="shared" si="16"/>
        <v>2283.2002825846303</v>
      </c>
      <c r="K70" s="10">
        <f t="shared" si="17"/>
        <v>2739.8403391015563</v>
      </c>
    </row>
    <row r="71" spans="1:11" ht="12.75">
      <c r="A71" s="9" t="s">
        <v>68</v>
      </c>
      <c r="B71" s="10">
        <f t="shared" si="9"/>
        <v>873.6600000000001</v>
      </c>
      <c r="C71" s="10">
        <f t="shared" si="10"/>
        <v>1019.2700000000001</v>
      </c>
      <c r="D71" s="10">
        <f t="shared" si="11"/>
        <v>1164.88</v>
      </c>
      <c r="E71" s="26">
        <v>0</v>
      </c>
      <c r="F71" s="17">
        <f t="shared" si="12"/>
        <v>1310.4900000000002</v>
      </c>
      <c r="G71" s="11">
        <f t="shared" si="13"/>
        <v>1310.4900000000002</v>
      </c>
      <c r="H71" s="10">
        <f t="shared" si="14"/>
        <v>1601.71</v>
      </c>
      <c r="I71" s="10">
        <f t="shared" si="15"/>
        <v>1892.9300000000003</v>
      </c>
      <c r="J71" s="10">
        <f t="shared" si="16"/>
        <v>2184.15</v>
      </c>
      <c r="K71" s="10">
        <f t="shared" si="17"/>
        <v>2620.9800000000005</v>
      </c>
    </row>
    <row r="72" spans="1:11" ht="12.75">
      <c r="A72" s="9" t="s">
        <v>69</v>
      </c>
      <c r="B72" s="10">
        <f t="shared" si="9"/>
        <v>894.4514151576125</v>
      </c>
      <c r="C72" s="10">
        <f t="shared" si="10"/>
        <v>1043.5266510172146</v>
      </c>
      <c r="D72" s="10">
        <f t="shared" si="11"/>
        <v>1192.6018868768167</v>
      </c>
      <c r="E72" s="26">
        <v>31.18712273641851</v>
      </c>
      <c r="F72" s="17">
        <f t="shared" si="12"/>
        <v>1310.4900000000002</v>
      </c>
      <c r="G72" s="11">
        <f t="shared" si="13"/>
        <v>1341.6771227364188</v>
      </c>
      <c r="H72" s="10">
        <f t="shared" si="14"/>
        <v>1639.827594455623</v>
      </c>
      <c r="I72" s="10">
        <f t="shared" si="15"/>
        <v>1937.978066174827</v>
      </c>
      <c r="J72" s="10">
        <f t="shared" si="16"/>
        <v>2236.1285378940315</v>
      </c>
      <c r="K72" s="10">
        <f t="shared" si="17"/>
        <v>2683.3542454728376</v>
      </c>
    </row>
    <row r="73" spans="1:11" ht="12.75">
      <c r="A73" s="9" t="s">
        <v>70</v>
      </c>
      <c r="B73" s="10">
        <f t="shared" si="9"/>
        <v>906.7668130336297</v>
      </c>
      <c r="C73" s="10">
        <f t="shared" si="10"/>
        <v>1057.8946152059011</v>
      </c>
      <c r="D73" s="10">
        <f t="shared" si="11"/>
        <v>1209.0224173781728</v>
      </c>
      <c r="E73" s="26">
        <v>49.660219550444324</v>
      </c>
      <c r="F73" s="17">
        <f t="shared" si="12"/>
        <v>1310.4900000000002</v>
      </c>
      <c r="G73" s="11">
        <f t="shared" si="13"/>
        <v>1360.1502195504445</v>
      </c>
      <c r="H73" s="10">
        <f t="shared" si="14"/>
        <v>1662.4058238949876</v>
      </c>
      <c r="I73" s="10">
        <f t="shared" si="15"/>
        <v>1964.6614282395308</v>
      </c>
      <c r="J73" s="10">
        <f t="shared" si="16"/>
        <v>2266.917032584074</v>
      </c>
      <c r="K73" s="10">
        <f t="shared" si="17"/>
        <v>2720.300439100889</v>
      </c>
    </row>
    <row r="74" spans="1:11" ht="12.75">
      <c r="A74" s="9" t="s">
        <v>71</v>
      </c>
      <c r="B74" s="10">
        <f t="shared" si="9"/>
        <v>885.6288809096352</v>
      </c>
      <c r="C74" s="10">
        <f t="shared" si="10"/>
        <v>1033.2336943945743</v>
      </c>
      <c r="D74" s="10">
        <f t="shared" si="11"/>
        <v>1180.8385078795136</v>
      </c>
      <c r="E74" s="26">
        <v>17.953321364452425</v>
      </c>
      <c r="F74" s="17">
        <f t="shared" si="12"/>
        <v>1310.4900000000002</v>
      </c>
      <c r="G74" s="11">
        <f t="shared" si="13"/>
        <v>1328.4433213644527</v>
      </c>
      <c r="H74" s="10">
        <f t="shared" si="14"/>
        <v>1623.652948334331</v>
      </c>
      <c r="I74" s="10">
        <f t="shared" si="15"/>
        <v>1918.8625753042097</v>
      </c>
      <c r="J74" s="10">
        <f t="shared" si="16"/>
        <v>2214.072202274088</v>
      </c>
      <c r="K74" s="10">
        <f t="shared" si="17"/>
        <v>2656.886642728906</v>
      </c>
    </row>
    <row r="75" spans="1:11" ht="12.75">
      <c r="A75" s="9" t="s">
        <v>72</v>
      </c>
      <c r="B75" s="10">
        <f t="shared" si="9"/>
        <v>873.6600000000001</v>
      </c>
      <c r="C75" s="10">
        <f t="shared" si="10"/>
        <v>1019.2700000000001</v>
      </c>
      <c r="D75" s="10">
        <f t="shared" si="11"/>
        <v>1164.88</v>
      </c>
      <c r="E75" s="26">
        <v>0</v>
      </c>
      <c r="F75" s="17">
        <f t="shared" si="12"/>
        <v>1310.4900000000002</v>
      </c>
      <c r="G75" s="11">
        <f t="shared" si="13"/>
        <v>1310.4900000000002</v>
      </c>
      <c r="H75" s="10">
        <f t="shared" si="14"/>
        <v>1601.71</v>
      </c>
      <c r="I75" s="10">
        <f t="shared" si="15"/>
        <v>1892.9300000000003</v>
      </c>
      <c r="J75" s="10">
        <f t="shared" si="16"/>
        <v>2184.15</v>
      </c>
      <c r="K75" s="10">
        <f t="shared" si="17"/>
        <v>2620.9800000000005</v>
      </c>
    </row>
    <row r="76" spans="1:11" ht="12.75">
      <c r="A76" s="9" t="s">
        <v>73</v>
      </c>
      <c r="B76" s="10">
        <f t="shared" si="9"/>
        <v>892.6183333333335</v>
      </c>
      <c r="C76" s="10">
        <f t="shared" si="10"/>
        <v>1041.3880555555556</v>
      </c>
      <c r="D76" s="10">
        <f t="shared" si="11"/>
        <v>1190.157777777778</v>
      </c>
      <c r="E76" s="26">
        <v>28.4375</v>
      </c>
      <c r="F76" s="17">
        <f t="shared" si="12"/>
        <v>1310.4900000000002</v>
      </c>
      <c r="G76" s="11">
        <f t="shared" si="13"/>
        <v>1338.9275000000002</v>
      </c>
      <c r="H76" s="10">
        <f t="shared" si="14"/>
        <v>1636.4669444444446</v>
      </c>
      <c r="I76" s="10">
        <f t="shared" si="15"/>
        <v>1934.0063888888892</v>
      </c>
      <c r="J76" s="10">
        <f t="shared" si="16"/>
        <v>2231.5458333333336</v>
      </c>
      <c r="K76" s="10">
        <f t="shared" si="17"/>
        <v>2677.8550000000005</v>
      </c>
    </row>
    <row r="77" spans="1:11" ht="12.75">
      <c r="A77" s="9" t="s">
        <v>74</v>
      </c>
      <c r="B77" s="10">
        <f t="shared" si="9"/>
        <v>886.1350499001998</v>
      </c>
      <c r="C77" s="10">
        <f t="shared" si="10"/>
        <v>1033.8242248835663</v>
      </c>
      <c r="D77" s="10">
        <f t="shared" si="11"/>
        <v>1181.513399866933</v>
      </c>
      <c r="E77" s="26">
        <v>18.7125748502994</v>
      </c>
      <c r="F77" s="17">
        <f t="shared" si="12"/>
        <v>1310.4900000000002</v>
      </c>
      <c r="G77" s="11">
        <f t="shared" si="13"/>
        <v>1329.2025748502997</v>
      </c>
      <c r="H77" s="10">
        <f t="shared" si="14"/>
        <v>1624.5809248170328</v>
      </c>
      <c r="I77" s="10">
        <f t="shared" si="15"/>
        <v>1919.9592747837662</v>
      </c>
      <c r="J77" s="10">
        <f t="shared" si="16"/>
        <v>2215.3376247504993</v>
      </c>
      <c r="K77" s="10">
        <f t="shared" si="17"/>
        <v>2658.4051497005994</v>
      </c>
    </row>
    <row r="78" spans="1:9" ht="12.75">
      <c r="A78" s="14"/>
      <c r="B78" s="15"/>
      <c r="C78" s="15"/>
      <c r="D78" s="15"/>
      <c r="E78" s="15">
        <f>SUM(E10:E77)</f>
        <v>1857.2144653138423</v>
      </c>
      <c r="F78" s="15"/>
      <c r="G78" s="15"/>
      <c r="H78" s="15"/>
      <c r="I78" s="16"/>
    </row>
    <row r="79" spans="1:11" ht="12.75">
      <c r="A79" s="12" t="s">
        <v>75</v>
      </c>
      <c r="B79" s="19">
        <f>G79*6/9</f>
        <v>669.3000000000001</v>
      </c>
      <c r="C79" s="19">
        <f>G79*7/9</f>
        <v>780.85</v>
      </c>
      <c r="D79" s="19">
        <f>G79*8/9</f>
        <v>892.4000000000001</v>
      </c>
      <c r="E79" s="19"/>
      <c r="F79" s="19"/>
      <c r="G79" s="19">
        <v>1003.95</v>
      </c>
      <c r="H79" s="19">
        <f>G79*11/9</f>
        <v>1227.0500000000002</v>
      </c>
      <c r="I79" s="19">
        <f>G79*13/9</f>
        <v>1450.15</v>
      </c>
      <c r="J79" s="19">
        <f>G79*15/9</f>
        <v>1673.25</v>
      </c>
      <c r="K79" s="19">
        <f>G79*18/9</f>
        <v>2007.9000000000003</v>
      </c>
    </row>
    <row r="80" spans="1:11" ht="12.75">
      <c r="A80" s="12" t="s">
        <v>76</v>
      </c>
      <c r="B80" s="19">
        <f>G80*6/9</f>
        <v>77.64</v>
      </c>
      <c r="C80" s="19">
        <f>G80*7/9</f>
        <v>90.57999999999998</v>
      </c>
      <c r="D80" s="19">
        <f>G80*8/9</f>
        <v>103.52</v>
      </c>
      <c r="E80" s="19"/>
      <c r="F80" s="19"/>
      <c r="G80" s="13">
        <v>116.46</v>
      </c>
      <c r="H80" s="13">
        <f>G80*11/9</f>
        <v>142.34</v>
      </c>
      <c r="I80" s="13">
        <f>G80*13/9</f>
        <v>168.22</v>
      </c>
      <c r="J80" s="13">
        <f>G80*15/9</f>
        <v>194.1</v>
      </c>
      <c r="K80" s="19">
        <f>G80*18/9</f>
        <v>232.91999999999996</v>
      </c>
    </row>
    <row r="81" spans="1:11" ht="12.75">
      <c r="A81" s="12" t="s">
        <v>79</v>
      </c>
      <c r="B81" s="19">
        <f>G81*6/9</f>
        <v>39.96</v>
      </c>
      <c r="C81" s="19">
        <f>G81*7/9</f>
        <v>46.62</v>
      </c>
      <c r="D81" s="19">
        <f>G81*8/9</f>
        <v>53.28</v>
      </c>
      <c r="E81" s="19"/>
      <c r="F81" s="19"/>
      <c r="G81" s="13">
        <v>59.94</v>
      </c>
      <c r="H81" s="13">
        <f>G81*11/9</f>
        <v>73.25999999999999</v>
      </c>
      <c r="I81" s="13">
        <f>G81*13/9</f>
        <v>86.58</v>
      </c>
      <c r="J81" s="13">
        <f>G81*15/9</f>
        <v>99.89999999999999</v>
      </c>
      <c r="K81" s="19">
        <f>G81*18/9</f>
        <v>119.88000000000001</v>
      </c>
    </row>
    <row r="82" spans="1:11" ht="12.75">
      <c r="A82" s="12" t="s">
        <v>77</v>
      </c>
      <c r="B82" s="19">
        <f>G82*6/9</f>
        <v>86.75999999999999</v>
      </c>
      <c r="C82" s="19">
        <f>G82*7/9</f>
        <v>101.21999999999998</v>
      </c>
      <c r="D82" s="19">
        <f>G82*8/9</f>
        <v>115.67999999999999</v>
      </c>
      <c r="E82" s="19"/>
      <c r="F82" s="20"/>
      <c r="G82" s="13">
        <v>130.14</v>
      </c>
      <c r="H82" s="19">
        <f>G82*11/9</f>
        <v>159.06</v>
      </c>
      <c r="I82" s="19">
        <f>G82*13/9</f>
        <v>187.97999999999996</v>
      </c>
      <c r="J82" s="19">
        <f>G82*15/9</f>
        <v>216.89999999999998</v>
      </c>
      <c r="K82" s="19">
        <f>G82*18/9</f>
        <v>260.28</v>
      </c>
    </row>
    <row r="83" spans="1:11" ht="12.75">
      <c r="A83" s="12" t="s">
        <v>78</v>
      </c>
      <c r="B83" s="13"/>
      <c r="C83" s="13"/>
      <c r="D83" s="13"/>
      <c r="E83" s="19"/>
      <c r="F83" s="19"/>
      <c r="G83" s="13">
        <f>SUM(G79:G82)</f>
        <v>1310.4900000000002</v>
      </c>
      <c r="H83" s="13"/>
      <c r="I83" s="13"/>
      <c r="J83" s="13"/>
      <c r="K83" s="19"/>
    </row>
    <row r="85" spans="7:10" ht="12.75">
      <c r="G85" s="24"/>
      <c r="H85" s="24"/>
      <c r="I85" s="24"/>
      <c r="J85" s="24"/>
    </row>
  </sheetData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86" r:id="rId1"/>
  <headerFooter alignWithMargins="0">
    <oddHeader>&amp;CAGENDA ITEM 9 - REVISED VERSION&amp;RTABLE 2</oddHeader>
  </headerFooter>
  <rowBreaks count="2" manualBreakCount="2">
    <brk id="41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Uttlesford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suee</cp:lastModifiedBy>
  <cp:lastPrinted>2007-02-15T15:17:41Z</cp:lastPrinted>
  <dcterms:created xsi:type="dcterms:W3CDTF">2000-02-03T11:27:06Z</dcterms:created>
  <dcterms:modified xsi:type="dcterms:W3CDTF">2008-10-29T13:40:58Z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