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1115" windowHeight="8445" activeTab="0"/>
  </bookViews>
  <sheets>
    <sheet name="Appendix 4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<sst xmlns="http://schemas.openxmlformats.org/spreadsheetml/2006/main" count="90" uniqueCount="83">
  <si>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19.02.08</t>
  </si>
  <si>
    <t>£</t>
  </si>
  <si>
    <t>Band</t>
  </si>
  <si>
    <t>A</t>
  </si>
  <si>
    <t>B</t>
  </si>
  <si>
    <t>C</t>
  </si>
  <si>
    <t>D</t>
  </si>
  <si>
    <t>E</t>
  </si>
  <si>
    <t>F</t>
  </si>
  <si>
    <t>G</t>
  </si>
  <si>
    <t>H</t>
  </si>
  <si>
    <t>Band 'D' equivalent proportions</t>
  </si>
  <si>
    <t>6/9</t>
  </si>
  <si>
    <t>7/9</t>
  </si>
  <si>
    <t>8/9</t>
  </si>
  <si>
    <t>9/9</t>
  </si>
  <si>
    <t>11/9</t>
  </si>
  <si>
    <t>13/9</t>
  </si>
  <si>
    <t>15/9</t>
  </si>
  <si>
    <t>18/9</t>
  </si>
  <si>
    <t>Arkesden</t>
  </si>
  <si>
    <t>Ashdon</t>
  </si>
  <si>
    <t>Aythorpe Roding</t>
  </si>
  <si>
    <t>Barnston</t>
  </si>
  <si>
    <t>Berden</t>
  </si>
  <si>
    <t>Birchanger</t>
  </si>
  <si>
    <t>Broxted</t>
  </si>
  <si>
    <t>Chickney</t>
  </si>
  <si>
    <t>Chrishall</t>
  </si>
  <si>
    <t>Clavering</t>
  </si>
  <si>
    <t>Debden</t>
  </si>
  <si>
    <t>Elmdon and Wenden Lofts</t>
  </si>
  <si>
    <t>Elsenham</t>
  </si>
  <si>
    <t>Farnham</t>
  </si>
  <si>
    <t>Felsted</t>
  </si>
  <si>
    <t>Great Canfield</t>
  </si>
  <si>
    <t>Great Chesterford</t>
  </si>
  <si>
    <t>Great Dunmow Town</t>
  </si>
  <si>
    <t>Great Easton &amp; Tilty</t>
  </si>
  <si>
    <t>Great Hallingbury</t>
  </si>
  <si>
    <t>Hadstock</t>
  </si>
  <si>
    <t>Hatfield Broad Oak</t>
  </si>
  <si>
    <t>Hatfield Heath</t>
  </si>
  <si>
    <t>Hempstead</t>
  </si>
  <si>
    <t>Henham</t>
  </si>
  <si>
    <t>High Easter</t>
  </si>
  <si>
    <t>High Roding</t>
  </si>
  <si>
    <t>Langley</t>
  </si>
  <si>
    <t>Leaden Roding</t>
  </si>
  <si>
    <t>Lindsell</t>
  </si>
  <si>
    <t>Littlebury</t>
  </si>
  <si>
    <t>Little Bardfield</t>
  </si>
  <si>
    <t>Little Canfield</t>
  </si>
  <si>
    <t>Little Chesterford</t>
  </si>
  <si>
    <t>Little Dunmow</t>
  </si>
  <si>
    <t>Little Easton</t>
  </si>
  <si>
    <t>Little Hallingbury</t>
  </si>
  <si>
    <t>Manuden</t>
  </si>
  <si>
    <t>Margaret Roding</t>
  </si>
  <si>
    <t>Newport</t>
  </si>
  <si>
    <t>Quendon &amp; Rickling</t>
  </si>
  <si>
    <t>Radwinter</t>
  </si>
  <si>
    <t>Saffron Walden Town</t>
  </si>
  <si>
    <t>The Sampfords</t>
  </si>
  <si>
    <t>Sewards End</t>
  </si>
  <si>
    <t>Stansted</t>
  </si>
  <si>
    <t>Stebbing</t>
  </si>
  <si>
    <t>Strethall</t>
  </si>
  <si>
    <t>Takeley</t>
  </si>
  <si>
    <t>Thaxted</t>
  </si>
  <si>
    <t>Ugley</t>
  </si>
  <si>
    <t>Wendens Ambo</t>
  </si>
  <si>
    <t>White Roding</t>
  </si>
  <si>
    <t>Wicken Bonhunt</t>
  </si>
  <si>
    <t>Widdington</t>
  </si>
  <si>
    <t>Wimbish</t>
  </si>
  <si>
    <t>APPENDIX 4</t>
  </si>
  <si>
    <t>Essex County Council</t>
  </si>
  <si>
    <t>Essex Police Authority</t>
  </si>
  <si>
    <t>Essex Fire Authority</t>
  </si>
  <si>
    <t>Uttlesford District Council</t>
  </si>
  <si>
    <t>Total (excluding Parish charge)</t>
  </si>
  <si>
    <t>TOTAL COUNCIL TAX FOR EACH VALUATION BAND 2008/09 (includes Essex CC, Essex Police, Essex Fire, Uttlesford DC and Parishes)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</si>
</sst>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 MT"/>
      <family val="0"/>
    </font>
    <font>
      <sz val="10"/>
      <name val="Arial MT"/>
      <family val="0"/>
    </font>
    <font>
      <b/>
      <sz val="10"/>
      <color indexed="10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2" fontId="0" fillId="0" borderId="1" xfId="0" applyNumberFormat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 applyProtection="1">
      <alignment/>
      <protection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" fontId="0" fillId="0" borderId="5" xfId="0" applyNumberForma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tabSelected="1" workbookViewId="0" topLeftCell="A1">
      <selection activeCell="M39" sqref="M39"/>
    </sheetView>
  </sheetViews>
  <sheetFormatPr defaultColWidth="9.140625" defaultRowHeight="12.75"/>
  <cols>
    <col min="1" max="1" width="28.00390625" style="0" customWidth="1"/>
    <col min="4" max="4" width="10.57421875" style="0" customWidth="1"/>
    <col min="5" max="6" width="9.140625" style="0" hidden="1" customWidth="1"/>
    <col min="7" max="7" width="10.57421875" style="0" customWidth="1"/>
    <col min="8" max="8" width="11.57421875" style="0" customWidth="1"/>
    <col min="9" max="9" width="10.57421875" style="0" customWidth="1"/>
    <col min="10" max="10" width="10.8515625" style="0" customWidth="1"/>
    <col min="11" max="11" width="11.28125" style="0" customWidth="1"/>
    <col min="16" max="16" width="10.00390625" style="0" customWidth="1"/>
  </cols>
  <sheetData>
    <row r="1" spans="1:11" ht="13.5" thickBot="1">
      <c r="A1" t="s">
        <v>0</v>
      </c>
      <c r="E1" s="4"/>
      <c r="F1" s="4"/>
      <c r="I1" s="37" t="s">
        <v>76</v>
      </c>
      <c r="J1" s="38"/>
      <c r="K1" s="4"/>
    </row>
    <row r="2" spans="5:11" ht="13.5" thickBot="1">
      <c r="E2" s="4"/>
      <c r="F2" s="4"/>
      <c r="I2" s="1"/>
      <c r="J2" s="1"/>
      <c r="K2" s="4"/>
    </row>
    <row r="3" spans="1:11" ht="13.5" thickBot="1">
      <c r="A3" s="39" t="s">
        <v>82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2.75">
      <c r="A4" s="24"/>
      <c r="B4" s="25"/>
      <c r="C4" s="25"/>
      <c r="D4" s="25"/>
      <c r="E4" s="25"/>
      <c r="F4" s="25"/>
      <c r="G4" s="25"/>
      <c r="H4" s="25"/>
      <c r="I4" s="1"/>
      <c r="J4" s="1"/>
      <c r="K4" s="4"/>
    </row>
    <row r="5" spans="2:11" ht="12.75">
      <c r="B5" s="5"/>
      <c r="C5" s="5"/>
      <c r="D5" s="5"/>
      <c r="E5" s="6"/>
      <c r="F5" s="6"/>
      <c r="G5" s="5"/>
      <c r="H5" s="5"/>
      <c r="I5" s="5"/>
      <c r="K5" s="4"/>
    </row>
    <row r="6" spans="1:11" ht="12.75">
      <c r="A6" s="7" t="s">
        <v>2</v>
      </c>
      <c r="B6" s="8" t="s">
        <v>3</v>
      </c>
      <c r="C6" s="8" t="s">
        <v>4</v>
      </c>
      <c r="D6" s="8" t="s">
        <v>5</v>
      </c>
      <c r="E6" s="4"/>
      <c r="F6" s="4"/>
      <c r="G6" s="8" t="s">
        <v>6</v>
      </c>
      <c r="H6" s="8" t="s">
        <v>7</v>
      </c>
      <c r="I6" s="8" t="s">
        <v>8</v>
      </c>
      <c r="J6" s="8" t="s">
        <v>9</v>
      </c>
      <c r="K6" s="9" t="s">
        <v>10</v>
      </c>
    </row>
    <row r="7" spans="1:11" ht="12.75">
      <c r="A7" s="7" t="s">
        <v>11</v>
      </c>
      <c r="B7" s="10" t="s">
        <v>12</v>
      </c>
      <c r="C7" s="11" t="s">
        <v>13</v>
      </c>
      <c r="D7" s="11" t="s">
        <v>14</v>
      </c>
      <c r="E7" s="4"/>
      <c r="F7" s="4"/>
      <c r="G7" s="11" t="s">
        <v>15</v>
      </c>
      <c r="H7" s="11" t="s">
        <v>16</v>
      </c>
      <c r="I7" s="11" t="s">
        <v>17</v>
      </c>
      <c r="J7" s="11" t="s">
        <v>18</v>
      </c>
      <c r="K7" s="12" t="s">
        <v>19</v>
      </c>
    </row>
    <row r="8" spans="1:11" ht="12.75">
      <c r="A8" s="13"/>
      <c r="B8" s="14" t="s">
        <v>1</v>
      </c>
      <c r="C8" s="14" t="s">
        <v>1</v>
      </c>
      <c r="D8" s="14" t="s">
        <v>1</v>
      </c>
      <c r="E8" s="4"/>
      <c r="F8" s="4"/>
      <c r="G8" s="14" t="s">
        <v>1</v>
      </c>
      <c r="H8" s="14" t="s">
        <v>1</v>
      </c>
      <c r="I8" s="14" t="s">
        <v>1</v>
      </c>
      <c r="J8" s="14" t="s">
        <v>1</v>
      </c>
      <c r="K8" s="15" t="s">
        <v>1</v>
      </c>
    </row>
    <row r="9" spans="1:11" ht="12.75">
      <c r="A9" s="16"/>
      <c r="B9" s="14"/>
      <c r="C9" s="14"/>
      <c r="D9" s="14"/>
      <c r="E9" s="4"/>
      <c r="F9" s="4"/>
      <c r="G9" s="14"/>
      <c r="H9" s="14"/>
      <c r="I9" s="14"/>
      <c r="J9" s="14"/>
      <c r="K9" s="15"/>
    </row>
    <row r="10" spans="1:11" ht="12.75">
      <c r="A10" s="17" t="s">
        <v>20</v>
      </c>
      <c r="B10" s="18">
        <f aca="true" t="shared" si="0" ref="B10:B37">G10/9*6</f>
        <v>937.6400000000001</v>
      </c>
      <c r="C10" s="18">
        <f aca="true" t="shared" si="1" ref="C10:C37">G10/9*7</f>
        <v>1093.9133333333334</v>
      </c>
      <c r="D10" s="18">
        <f aca="true" t="shared" si="2" ref="D10:D37">G10/9*8</f>
        <v>1250.1866666666667</v>
      </c>
      <c r="E10" s="4">
        <v>38.73</v>
      </c>
      <c r="F10" s="4">
        <f>$G$73</f>
        <v>1367.73</v>
      </c>
      <c r="G10" s="26">
        <f>E10+F10</f>
        <v>1406.46</v>
      </c>
      <c r="H10" s="18">
        <f>G10/9*11</f>
        <v>1719.0066666666667</v>
      </c>
      <c r="I10" s="18">
        <f>G10/9*13</f>
        <v>2031.5533333333335</v>
      </c>
      <c r="J10" s="18">
        <f>G10/9*15</f>
        <v>2344.1</v>
      </c>
      <c r="K10" s="18">
        <f>G10/9*18</f>
        <v>2812.92</v>
      </c>
    </row>
    <row r="11" spans="1:11" ht="12.75">
      <c r="A11" s="17" t="s">
        <v>21</v>
      </c>
      <c r="B11" s="18">
        <f t="shared" si="0"/>
        <v>938.4533333333334</v>
      </c>
      <c r="C11" s="18">
        <f t="shared" si="1"/>
        <v>1094.8622222222223</v>
      </c>
      <c r="D11" s="18">
        <f t="shared" si="2"/>
        <v>1251.2711111111112</v>
      </c>
      <c r="E11" s="4">
        <v>39.95</v>
      </c>
      <c r="F11" s="4">
        <f>$G$73</f>
        <v>1367.73</v>
      </c>
      <c r="G11" s="26">
        <f aca="true" t="shared" si="3" ref="G11:G37">E11+F11</f>
        <v>1407.68</v>
      </c>
      <c r="H11" s="18">
        <f aca="true" t="shared" si="4" ref="H11:H37">G11/9*11</f>
        <v>1720.4977777777779</v>
      </c>
      <c r="I11" s="18">
        <f aca="true" t="shared" si="5" ref="I11:I37">G11/9*13</f>
        <v>2033.3155555555556</v>
      </c>
      <c r="J11" s="18">
        <f aca="true" t="shared" si="6" ref="J11:J37">G11/9*15</f>
        <v>2346.133333333333</v>
      </c>
      <c r="K11" s="18">
        <f aca="true" t="shared" si="7" ref="K11:K37">G11/9*18</f>
        <v>2815.36</v>
      </c>
    </row>
    <row r="12" spans="1:11" ht="12.75">
      <c r="A12" s="17" t="s">
        <v>22</v>
      </c>
      <c r="B12" s="18">
        <f t="shared" si="0"/>
        <v>924.1000000000001</v>
      </c>
      <c r="C12" s="18">
        <f t="shared" si="1"/>
        <v>1078.1166666666668</v>
      </c>
      <c r="D12" s="18">
        <f t="shared" si="2"/>
        <v>1232.1333333333334</v>
      </c>
      <c r="E12" s="4">
        <v>18.42</v>
      </c>
      <c r="F12" s="4">
        <f>$G$73</f>
        <v>1367.73</v>
      </c>
      <c r="G12" s="26">
        <f t="shared" si="3"/>
        <v>1386.15</v>
      </c>
      <c r="H12" s="18">
        <f t="shared" si="4"/>
        <v>1694.1833333333334</v>
      </c>
      <c r="I12" s="18">
        <f t="shared" si="5"/>
        <v>2002.216666666667</v>
      </c>
      <c r="J12" s="18">
        <f t="shared" si="6"/>
        <v>2310.25</v>
      </c>
      <c r="K12" s="18">
        <f t="shared" si="7"/>
        <v>2772.3</v>
      </c>
    </row>
    <row r="13" spans="1:11" ht="12.75">
      <c r="A13" s="17" t="s">
        <v>23</v>
      </c>
      <c r="B13" s="18">
        <f t="shared" si="0"/>
        <v>940.3</v>
      </c>
      <c r="C13" s="18">
        <f t="shared" si="1"/>
        <v>1097.0166666666667</v>
      </c>
      <c r="D13" s="18">
        <f t="shared" si="2"/>
        <v>1253.7333333333333</v>
      </c>
      <c r="E13" s="4">
        <v>42.72</v>
      </c>
      <c r="F13" s="4">
        <f>$G$73</f>
        <v>1367.73</v>
      </c>
      <c r="G13" s="26">
        <f t="shared" si="3"/>
        <v>1410.45</v>
      </c>
      <c r="H13" s="18">
        <f t="shared" si="4"/>
        <v>1723.8833333333334</v>
      </c>
      <c r="I13" s="18">
        <f t="shared" si="5"/>
        <v>2037.3166666666666</v>
      </c>
      <c r="J13" s="18">
        <f t="shared" si="6"/>
        <v>2350.75</v>
      </c>
      <c r="K13" s="18">
        <f t="shared" si="7"/>
        <v>2820.9</v>
      </c>
    </row>
    <row r="14" spans="1:11" ht="12.75">
      <c r="A14" s="17" t="s">
        <v>24</v>
      </c>
      <c r="B14" s="18">
        <f t="shared" si="0"/>
        <v>933.1866666666666</v>
      </c>
      <c r="C14" s="18">
        <f t="shared" si="1"/>
        <v>1088.7177777777777</v>
      </c>
      <c r="D14" s="18">
        <f t="shared" si="2"/>
        <v>1244.2488888888888</v>
      </c>
      <c r="E14" s="4">
        <v>32.05</v>
      </c>
      <c r="F14" s="4">
        <f>$G$73</f>
        <v>1367.73</v>
      </c>
      <c r="G14" s="26">
        <f t="shared" si="3"/>
        <v>1399.78</v>
      </c>
      <c r="H14" s="18">
        <f t="shared" si="4"/>
        <v>1710.842222222222</v>
      </c>
      <c r="I14" s="18">
        <f t="shared" si="5"/>
        <v>2021.9044444444444</v>
      </c>
      <c r="J14" s="18">
        <f t="shared" si="6"/>
        <v>2332.9666666666667</v>
      </c>
      <c r="K14" s="18">
        <f t="shared" si="7"/>
        <v>2799.56</v>
      </c>
    </row>
    <row r="15" spans="1:11" ht="12.75">
      <c r="A15" s="17" t="s">
        <v>25</v>
      </c>
      <c r="B15" s="18">
        <f t="shared" si="0"/>
        <v>939.4533333333334</v>
      </c>
      <c r="C15" s="18">
        <f t="shared" si="1"/>
        <v>1096.0288888888888</v>
      </c>
      <c r="D15" s="18">
        <f t="shared" si="2"/>
        <v>1252.6044444444444</v>
      </c>
      <c r="E15" s="4">
        <v>41.45</v>
      </c>
      <c r="F15" s="4">
        <f>$G$73</f>
        <v>1367.73</v>
      </c>
      <c r="G15" s="26">
        <f t="shared" si="3"/>
        <v>1409.18</v>
      </c>
      <c r="H15" s="18">
        <f t="shared" si="4"/>
        <v>1722.331111111111</v>
      </c>
      <c r="I15" s="18">
        <f t="shared" si="5"/>
        <v>2035.4822222222222</v>
      </c>
      <c r="J15" s="18">
        <f t="shared" si="6"/>
        <v>2348.633333333333</v>
      </c>
      <c r="K15" s="18">
        <f t="shared" si="7"/>
        <v>2818.36</v>
      </c>
    </row>
    <row r="16" spans="1:11" ht="12.75">
      <c r="A16" s="17" t="s">
        <v>26</v>
      </c>
      <c r="B16" s="18">
        <f t="shared" si="0"/>
        <v>938.56</v>
      </c>
      <c r="C16" s="18">
        <f t="shared" si="1"/>
        <v>1094.9866666666665</v>
      </c>
      <c r="D16" s="18">
        <f t="shared" si="2"/>
        <v>1251.4133333333332</v>
      </c>
      <c r="E16" s="4">
        <v>40.11</v>
      </c>
      <c r="F16" s="4">
        <f>$G$73</f>
        <v>1367.73</v>
      </c>
      <c r="G16" s="26">
        <f t="shared" si="3"/>
        <v>1407.84</v>
      </c>
      <c r="H16" s="18">
        <f t="shared" si="4"/>
        <v>1720.6933333333332</v>
      </c>
      <c r="I16" s="18">
        <f t="shared" si="5"/>
        <v>2033.5466666666664</v>
      </c>
      <c r="J16" s="18">
        <f t="shared" si="6"/>
        <v>2346.3999999999996</v>
      </c>
      <c r="K16" s="18">
        <f t="shared" si="7"/>
        <v>2815.68</v>
      </c>
    </row>
    <row r="17" spans="1:11" ht="12.75">
      <c r="A17" s="17" t="s">
        <v>27</v>
      </c>
      <c r="B17" s="18">
        <f t="shared" si="0"/>
        <v>911.8199999999999</v>
      </c>
      <c r="C17" s="18">
        <f t="shared" si="1"/>
        <v>1063.79</v>
      </c>
      <c r="D17" s="18">
        <f t="shared" si="2"/>
        <v>1215.76</v>
      </c>
      <c r="E17" s="4">
        <v>0</v>
      </c>
      <c r="F17" s="4">
        <f>$G$73</f>
        <v>1367.73</v>
      </c>
      <c r="G17" s="26">
        <f t="shared" si="3"/>
        <v>1367.73</v>
      </c>
      <c r="H17" s="18">
        <f t="shared" si="4"/>
        <v>1671.67</v>
      </c>
      <c r="I17" s="18">
        <f t="shared" si="5"/>
        <v>1975.61</v>
      </c>
      <c r="J17" s="18">
        <f t="shared" si="6"/>
        <v>2279.55</v>
      </c>
      <c r="K17" s="18">
        <f t="shared" si="7"/>
        <v>2735.46</v>
      </c>
    </row>
    <row r="18" spans="1:11" ht="12.75">
      <c r="A18" s="17" t="s">
        <v>28</v>
      </c>
      <c r="B18" s="18">
        <f t="shared" si="0"/>
        <v>944.4733333333334</v>
      </c>
      <c r="C18" s="18">
        <f t="shared" si="1"/>
        <v>1101.8855555555556</v>
      </c>
      <c r="D18" s="18">
        <f t="shared" si="2"/>
        <v>1259.2977777777778</v>
      </c>
      <c r="E18" s="4">
        <v>48.98</v>
      </c>
      <c r="F18" s="4">
        <f>$G$73</f>
        <v>1367.73</v>
      </c>
      <c r="G18" s="26">
        <f t="shared" si="3"/>
        <v>1416.71</v>
      </c>
      <c r="H18" s="18">
        <f t="shared" si="4"/>
        <v>1731.5344444444445</v>
      </c>
      <c r="I18" s="18">
        <f t="shared" si="5"/>
        <v>2046.358888888889</v>
      </c>
      <c r="J18" s="18">
        <f t="shared" si="6"/>
        <v>2361.1833333333334</v>
      </c>
      <c r="K18" s="18">
        <f t="shared" si="7"/>
        <v>2833.42</v>
      </c>
    </row>
    <row r="19" spans="1:11" ht="12.75">
      <c r="A19" s="17" t="s">
        <v>29</v>
      </c>
      <c r="B19" s="18">
        <f t="shared" si="0"/>
        <v>922.5866666666667</v>
      </c>
      <c r="C19" s="18">
        <f t="shared" si="1"/>
        <v>1076.351111111111</v>
      </c>
      <c r="D19" s="18">
        <f t="shared" si="2"/>
        <v>1230.1155555555556</v>
      </c>
      <c r="E19" s="4">
        <v>16.15</v>
      </c>
      <c r="F19" s="4">
        <f>$G$73</f>
        <v>1367.73</v>
      </c>
      <c r="G19" s="26">
        <f t="shared" si="3"/>
        <v>1383.88</v>
      </c>
      <c r="H19" s="18">
        <f t="shared" si="4"/>
        <v>1691.408888888889</v>
      </c>
      <c r="I19" s="18">
        <f t="shared" si="5"/>
        <v>1998.937777777778</v>
      </c>
      <c r="J19" s="18">
        <f t="shared" si="6"/>
        <v>2306.4666666666667</v>
      </c>
      <c r="K19" s="18">
        <f t="shared" si="7"/>
        <v>2767.76</v>
      </c>
    </row>
    <row r="20" spans="1:11" ht="12.75">
      <c r="A20" s="17" t="s">
        <v>30</v>
      </c>
      <c r="B20" s="18">
        <f t="shared" si="0"/>
        <v>935.2</v>
      </c>
      <c r="C20" s="18">
        <f t="shared" si="1"/>
        <v>1091.0666666666666</v>
      </c>
      <c r="D20" s="18">
        <f t="shared" si="2"/>
        <v>1246.9333333333334</v>
      </c>
      <c r="E20" s="4">
        <v>35.07</v>
      </c>
      <c r="F20" s="4">
        <f>$G$73</f>
        <v>1367.73</v>
      </c>
      <c r="G20" s="26">
        <f t="shared" si="3"/>
        <v>1402.8</v>
      </c>
      <c r="H20" s="18">
        <f t="shared" si="4"/>
        <v>1714.5333333333333</v>
      </c>
      <c r="I20" s="18">
        <f t="shared" si="5"/>
        <v>2026.2666666666669</v>
      </c>
      <c r="J20" s="18">
        <f t="shared" si="6"/>
        <v>2338</v>
      </c>
      <c r="K20" s="18">
        <f t="shared" si="7"/>
        <v>2805.6000000000004</v>
      </c>
    </row>
    <row r="21" spans="1:11" ht="12.75">
      <c r="A21" s="17" t="s">
        <v>31</v>
      </c>
      <c r="B21" s="18">
        <f t="shared" si="0"/>
        <v>930.32</v>
      </c>
      <c r="C21" s="18">
        <f t="shared" si="1"/>
        <v>1085.3733333333334</v>
      </c>
      <c r="D21" s="18">
        <f t="shared" si="2"/>
        <v>1240.4266666666667</v>
      </c>
      <c r="E21" s="4">
        <v>27.75</v>
      </c>
      <c r="F21" s="4">
        <f>$G$73</f>
        <v>1367.73</v>
      </c>
      <c r="G21" s="26">
        <f t="shared" si="3"/>
        <v>1395.48</v>
      </c>
      <c r="H21" s="18">
        <f t="shared" si="4"/>
        <v>1705.5866666666668</v>
      </c>
      <c r="I21" s="18">
        <f t="shared" si="5"/>
        <v>2015.6933333333334</v>
      </c>
      <c r="J21" s="18">
        <f t="shared" si="6"/>
        <v>2325.8</v>
      </c>
      <c r="K21" s="18">
        <f t="shared" si="7"/>
        <v>2790.96</v>
      </c>
    </row>
    <row r="22" spans="1:11" ht="12.75">
      <c r="A22" s="17" t="s">
        <v>32</v>
      </c>
      <c r="B22" s="18">
        <f t="shared" si="0"/>
        <v>942.78</v>
      </c>
      <c r="C22" s="18">
        <f t="shared" si="1"/>
        <v>1099.9099999999999</v>
      </c>
      <c r="D22" s="18">
        <f t="shared" si="2"/>
        <v>1257.04</v>
      </c>
      <c r="E22" s="4">
        <v>46.44</v>
      </c>
      <c r="F22" s="4">
        <f>$G$73</f>
        <v>1367.73</v>
      </c>
      <c r="G22" s="26">
        <f t="shared" si="3"/>
        <v>1414.17</v>
      </c>
      <c r="H22" s="18">
        <f t="shared" si="4"/>
        <v>1728.4299999999998</v>
      </c>
      <c r="I22" s="18">
        <f t="shared" si="5"/>
        <v>2042.69</v>
      </c>
      <c r="J22" s="18">
        <f t="shared" si="6"/>
        <v>2356.95</v>
      </c>
      <c r="K22" s="18">
        <f t="shared" si="7"/>
        <v>2828.34</v>
      </c>
    </row>
    <row r="23" spans="1:11" ht="12.75">
      <c r="A23" s="17" t="s">
        <v>33</v>
      </c>
      <c r="B23" s="18">
        <f t="shared" si="0"/>
        <v>932.7866666666666</v>
      </c>
      <c r="C23" s="18">
        <f t="shared" si="1"/>
        <v>1088.2511111111112</v>
      </c>
      <c r="D23" s="18">
        <f t="shared" si="2"/>
        <v>1243.7155555555555</v>
      </c>
      <c r="E23" s="4">
        <v>31.45</v>
      </c>
      <c r="F23" s="4">
        <f>$G$73</f>
        <v>1367.73</v>
      </c>
      <c r="G23" s="26">
        <f t="shared" si="3"/>
        <v>1399.18</v>
      </c>
      <c r="H23" s="18">
        <f t="shared" si="4"/>
        <v>1710.108888888889</v>
      </c>
      <c r="I23" s="18">
        <f t="shared" si="5"/>
        <v>2021.0377777777776</v>
      </c>
      <c r="J23" s="18">
        <f t="shared" si="6"/>
        <v>2331.9666666666667</v>
      </c>
      <c r="K23" s="18">
        <f t="shared" si="7"/>
        <v>2798.3599999999997</v>
      </c>
    </row>
    <row r="24" spans="1:11" ht="12.75">
      <c r="A24" s="17" t="s">
        <v>34</v>
      </c>
      <c r="B24" s="18">
        <f t="shared" si="0"/>
        <v>933.4533333333334</v>
      </c>
      <c r="C24" s="18">
        <f t="shared" si="1"/>
        <v>1089.0288888888888</v>
      </c>
      <c r="D24" s="18">
        <f t="shared" si="2"/>
        <v>1244.6044444444444</v>
      </c>
      <c r="E24" s="4">
        <v>32.45</v>
      </c>
      <c r="F24" s="4">
        <f>$G$73</f>
        <v>1367.73</v>
      </c>
      <c r="G24" s="26">
        <f t="shared" si="3"/>
        <v>1400.18</v>
      </c>
      <c r="H24" s="18">
        <f t="shared" si="4"/>
        <v>1711.331111111111</v>
      </c>
      <c r="I24" s="18">
        <f t="shared" si="5"/>
        <v>2022.4822222222222</v>
      </c>
      <c r="J24" s="18">
        <f t="shared" si="6"/>
        <v>2333.633333333333</v>
      </c>
      <c r="K24" s="18">
        <f t="shared" si="7"/>
        <v>2800.36</v>
      </c>
    </row>
    <row r="25" spans="1:11" ht="12.75">
      <c r="A25" s="17" t="s">
        <v>35</v>
      </c>
      <c r="B25" s="18">
        <f t="shared" si="0"/>
        <v>927.76</v>
      </c>
      <c r="C25" s="18">
        <f t="shared" si="1"/>
        <v>1082.3866666666668</v>
      </c>
      <c r="D25" s="18">
        <f t="shared" si="2"/>
        <v>1237.0133333333333</v>
      </c>
      <c r="E25" s="4">
        <v>23.91</v>
      </c>
      <c r="F25" s="4">
        <f>$G$73</f>
        <v>1367.73</v>
      </c>
      <c r="G25" s="26">
        <f t="shared" si="3"/>
        <v>1391.64</v>
      </c>
      <c r="H25" s="18">
        <f t="shared" si="4"/>
        <v>1700.8933333333334</v>
      </c>
      <c r="I25" s="18">
        <f t="shared" si="5"/>
        <v>2010.1466666666665</v>
      </c>
      <c r="J25" s="18">
        <f t="shared" si="6"/>
        <v>2319.4</v>
      </c>
      <c r="K25" s="18">
        <f t="shared" si="7"/>
        <v>2783.2799999999997</v>
      </c>
    </row>
    <row r="26" spans="1:11" ht="12.75">
      <c r="A26" s="17" t="s">
        <v>36</v>
      </c>
      <c r="B26" s="18">
        <f t="shared" si="0"/>
        <v>943.0466666666666</v>
      </c>
      <c r="C26" s="18">
        <f t="shared" si="1"/>
        <v>1100.2211111111112</v>
      </c>
      <c r="D26" s="18">
        <f t="shared" si="2"/>
        <v>1257.3955555555556</v>
      </c>
      <c r="E26" s="4">
        <v>46.84</v>
      </c>
      <c r="F26" s="4">
        <f>$G$73</f>
        <v>1367.73</v>
      </c>
      <c r="G26" s="26">
        <f t="shared" si="3"/>
        <v>1414.57</v>
      </c>
      <c r="H26" s="18">
        <f t="shared" si="4"/>
        <v>1728.918888888889</v>
      </c>
      <c r="I26" s="18">
        <f t="shared" si="5"/>
        <v>2043.2677777777778</v>
      </c>
      <c r="J26" s="18">
        <f t="shared" si="6"/>
        <v>2357.616666666667</v>
      </c>
      <c r="K26" s="18">
        <f t="shared" si="7"/>
        <v>2829.14</v>
      </c>
    </row>
    <row r="27" spans="1:11" ht="12.75">
      <c r="A27" s="17" t="s">
        <v>37</v>
      </c>
      <c r="B27" s="18">
        <f t="shared" si="0"/>
        <v>969.5666666666666</v>
      </c>
      <c r="C27" s="18">
        <f t="shared" si="1"/>
        <v>1131.161111111111</v>
      </c>
      <c r="D27" s="18">
        <f t="shared" si="2"/>
        <v>1292.7555555555555</v>
      </c>
      <c r="E27" s="4">
        <v>86.62</v>
      </c>
      <c r="F27" s="4">
        <f>$G$73</f>
        <v>1367.73</v>
      </c>
      <c r="G27" s="26">
        <f t="shared" si="3"/>
        <v>1454.35</v>
      </c>
      <c r="H27" s="18">
        <f t="shared" si="4"/>
        <v>1777.5388888888888</v>
      </c>
      <c r="I27" s="18">
        <f t="shared" si="5"/>
        <v>2100.7277777777776</v>
      </c>
      <c r="J27" s="18">
        <f t="shared" si="6"/>
        <v>2423.9166666666665</v>
      </c>
      <c r="K27" s="18">
        <f t="shared" si="7"/>
        <v>2908.7</v>
      </c>
    </row>
    <row r="28" spans="1:11" ht="12.75">
      <c r="A28" s="17" t="s">
        <v>38</v>
      </c>
      <c r="B28" s="18">
        <f t="shared" si="0"/>
        <v>941.3066666666667</v>
      </c>
      <c r="C28" s="18">
        <f t="shared" si="1"/>
        <v>1098.1911111111112</v>
      </c>
      <c r="D28" s="18">
        <f t="shared" si="2"/>
        <v>1255.0755555555556</v>
      </c>
      <c r="E28" s="4">
        <v>44.23</v>
      </c>
      <c r="F28" s="4">
        <f>$G$73</f>
        <v>1367.73</v>
      </c>
      <c r="G28" s="26">
        <f t="shared" si="3"/>
        <v>1411.96</v>
      </c>
      <c r="H28" s="18">
        <f t="shared" si="4"/>
        <v>1725.728888888889</v>
      </c>
      <c r="I28" s="18">
        <f t="shared" si="5"/>
        <v>2039.4977777777779</v>
      </c>
      <c r="J28" s="18">
        <f t="shared" si="6"/>
        <v>2353.266666666667</v>
      </c>
      <c r="K28" s="18">
        <f t="shared" si="7"/>
        <v>2823.92</v>
      </c>
    </row>
    <row r="29" spans="1:11" ht="12.75">
      <c r="A29" s="17" t="s">
        <v>39</v>
      </c>
      <c r="B29" s="18">
        <f t="shared" si="0"/>
        <v>933.2333333333333</v>
      </c>
      <c r="C29" s="18">
        <f t="shared" si="1"/>
        <v>1088.7722222222224</v>
      </c>
      <c r="D29" s="18">
        <f t="shared" si="2"/>
        <v>1244.3111111111111</v>
      </c>
      <c r="E29" s="4">
        <v>32.12</v>
      </c>
      <c r="F29" s="4">
        <f>$G$73</f>
        <v>1367.73</v>
      </c>
      <c r="G29" s="26">
        <f t="shared" si="3"/>
        <v>1399.85</v>
      </c>
      <c r="H29" s="18">
        <f t="shared" si="4"/>
        <v>1710.927777777778</v>
      </c>
      <c r="I29" s="18">
        <f t="shared" si="5"/>
        <v>2022.0055555555555</v>
      </c>
      <c r="J29" s="18">
        <f t="shared" si="6"/>
        <v>2333.0833333333335</v>
      </c>
      <c r="K29" s="18">
        <f t="shared" si="7"/>
        <v>2799.7</v>
      </c>
    </row>
    <row r="30" spans="1:11" ht="12.75">
      <c r="A30" s="17" t="s">
        <v>40</v>
      </c>
      <c r="B30" s="18">
        <f t="shared" si="0"/>
        <v>937.46</v>
      </c>
      <c r="C30" s="18">
        <f t="shared" si="1"/>
        <v>1093.7033333333334</v>
      </c>
      <c r="D30" s="18">
        <f t="shared" si="2"/>
        <v>1249.9466666666667</v>
      </c>
      <c r="E30" s="4">
        <v>38.46</v>
      </c>
      <c r="F30" s="4">
        <f>$G$73</f>
        <v>1367.73</v>
      </c>
      <c r="G30" s="26">
        <f t="shared" si="3"/>
        <v>1406.19</v>
      </c>
      <c r="H30" s="18">
        <f t="shared" si="4"/>
        <v>1718.6766666666667</v>
      </c>
      <c r="I30" s="18">
        <f t="shared" si="5"/>
        <v>2031.1633333333334</v>
      </c>
      <c r="J30" s="18">
        <f t="shared" si="6"/>
        <v>2343.65</v>
      </c>
      <c r="K30" s="18">
        <f t="shared" si="7"/>
        <v>2812.38</v>
      </c>
    </row>
    <row r="31" spans="1:11" ht="12.75">
      <c r="A31" s="17" t="s">
        <v>41</v>
      </c>
      <c r="B31" s="18">
        <f>G31/9*6</f>
        <v>932</v>
      </c>
      <c r="C31" s="18">
        <f>G31/9*7</f>
        <v>1087.3333333333335</v>
      </c>
      <c r="D31" s="18">
        <f>G31/9*8</f>
        <v>1242.6666666666667</v>
      </c>
      <c r="E31" s="4">
        <v>30.27</v>
      </c>
      <c r="F31" s="4">
        <f>$G$73</f>
        <v>1367.73</v>
      </c>
      <c r="G31" s="26">
        <f>E31+F31</f>
        <v>1398</v>
      </c>
      <c r="H31" s="18">
        <f>G31/9*11</f>
        <v>1708.6666666666667</v>
      </c>
      <c r="I31" s="18">
        <f>G31/9*13</f>
        <v>2019.3333333333335</v>
      </c>
      <c r="J31" s="18">
        <f>G31/9*15</f>
        <v>2330</v>
      </c>
      <c r="K31" s="18">
        <f>G31/9*18</f>
        <v>2796</v>
      </c>
    </row>
    <row r="32" spans="1:11" ht="12.75">
      <c r="A32" s="17" t="s">
        <v>42</v>
      </c>
      <c r="B32" s="18">
        <f t="shared" si="0"/>
        <v>928.6733333333334</v>
      </c>
      <c r="C32" s="18">
        <f t="shared" si="1"/>
        <v>1083.4522222222222</v>
      </c>
      <c r="D32" s="18">
        <f t="shared" si="2"/>
        <v>1238.2311111111112</v>
      </c>
      <c r="E32" s="4">
        <v>25.28</v>
      </c>
      <c r="F32" s="4">
        <f>$G$73</f>
        <v>1367.73</v>
      </c>
      <c r="G32" s="26">
        <f t="shared" si="3"/>
        <v>1393.01</v>
      </c>
      <c r="H32" s="18">
        <f t="shared" si="4"/>
        <v>1702.5677777777778</v>
      </c>
      <c r="I32" s="18">
        <f t="shared" si="5"/>
        <v>2012.1255555555558</v>
      </c>
      <c r="J32" s="18">
        <f t="shared" si="6"/>
        <v>2321.6833333333334</v>
      </c>
      <c r="K32" s="18">
        <f t="shared" si="7"/>
        <v>2786.0200000000004</v>
      </c>
    </row>
    <row r="33" spans="1:11" ht="12.75">
      <c r="A33" s="17" t="s">
        <v>43</v>
      </c>
      <c r="B33" s="18">
        <f t="shared" si="0"/>
        <v>935.1066666666668</v>
      </c>
      <c r="C33" s="18">
        <f t="shared" si="1"/>
        <v>1090.957777777778</v>
      </c>
      <c r="D33" s="18">
        <f t="shared" si="2"/>
        <v>1246.808888888889</v>
      </c>
      <c r="E33" s="4">
        <v>34.93</v>
      </c>
      <c r="F33" s="4">
        <f>$G$73</f>
        <v>1367.73</v>
      </c>
      <c r="G33" s="26">
        <f t="shared" si="3"/>
        <v>1402.66</v>
      </c>
      <c r="H33" s="18">
        <f t="shared" si="4"/>
        <v>1714.3622222222223</v>
      </c>
      <c r="I33" s="18">
        <f t="shared" si="5"/>
        <v>2026.0644444444447</v>
      </c>
      <c r="J33" s="18">
        <f t="shared" si="6"/>
        <v>2337.766666666667</v>
      </c>
      <c r="K33" s="18">
        <f t="shared" si="7"/>
        <v>2805.32</v>
      </c>
    </row>
    <row r="34" spans="1:11" ht="12.75">
      <c r="A34" s="17" t="s">
        <v>44</v>
      </c>
      <c r="B34" s="18">
        <f t="shared" si="0"/>
        <v>959.3133333333333</v>
      </c>
      <c r="C34" s="18">
        <f t="shared" si="1"/>
        <v>1119.1988888888889</v>
      </c>
      <c r="D34" s="18">
        <f t="shared" si="2"/>
        <v>1279.0844444444444</v>
      </c>
      <c r="E34" s="4">
        <v>71.24</v>
      </c>
      <c r="F34" s="4">
        <f>$G$73</f>
        <v>1367.73</v>
      </c>
      <c r="G34" s="26">
        <f t="shared" si="3"/>
        <v>1438.97</v>
      </c>
      <c r="H34" s="18">
        <f t="shared" si="4"/>
        <v>1758.7411111111112</v>
      </c>
      <c r="I34" s="18">
        <f t="shared" si="5"/>
        <v>2078.512222222222</v>
      </c>
      <c r="J34" s="18">
        <f t="shared" si="6"/>
        <v>2398.2833333333333</v>
      </c>
      <c r="K34" s="18">
        <f t="shared" si="7"/>
        <v>2877.94</v>
      </c>
    </row>
    <row r="35" spans="1:11" ht="12.75">
      <c r="A35" s="17" t="s">
        <v>45</v>
      </c>
      <c r="B35" s="18">
        <f t="shared" si="0"/>
        <v>924.8399999999999</v>
      </c>
      <c r="C35" s="18">
        <f t="shared" si="1"/>
        <v>1078.98</v>
      </c>
      <c r="D35" s="18">
        <f t="shared" si="2"/>
        <v>1233.12</v>
      </c>
      <c r="E35" s="4">
        <v>19.53</v>
      </c>
      <c r="F35" s="4">
        <f>$G$73</f>
        <v>1367.73</v>
      </c>
      <c r="G35" s="26">
        <f t="shared" si="3"/>
        <v>1387.26</v>
      </c>
      <c r="H35" s="18">
        <f t="shared" si="4"/>
        <v>1695.54</v>
      </c>
      <c r="I35" s="18">
        <f t="shared" si="5"/>
        <v>2003.8199999999997</v>
      </c>
      <c r="J35" s="18">
        <f t="shared" si="6"/>
        <v>2312.1</v>
      </c>
      <c r="K35" s="18">
        <f t="shared" si="7"/>
        <v>2774.5199999999995</v>
      </c>
    </row>
    <row r="36" spans="1:11" ht="12.75">
      <c r="A36" s="17" t="s">
        <v>46</v>
      </c>
      <c r="B36" s="18">
        <f t="shared" si="0"/>
        <v>935.0666666666666</v>
      </c>
      <c r="C36" s="18">
        <f t="shared" si="1"/>
        <v>1090.911111111111</v>
      </c>
      <c r="D36" s="18">
        <f t="shared" si="2"/>
        <v>1246.7555555555555</v>
      </c>
      <c r="E36" s="4">
        <v>34.87</v>
      </c>
      <c r="F36" s="4">
        <f>$G$73</f>
        <v>1367.73</v>
      </c>
      <c r="G36" s="26">
        <f t="shared" si="3"/>
        <v>1402.6</v>
      </c>
      <c r="H36" s="18">
        <f t="shared" si="4"/>
        <v>1714.2888888888888</v>
      </c>
      <c r="I36" s="18">
        <f t="shared" si="5"/>
        <v>2025.9777777777776</v>
      </c>
      <c r="J36" s="18">
        <f t="shared" si="6"/>
        <v>2337.6666666666665</v>
      </c>
      <c r="K36" s="18">
        <f t="shared" si="7"/>
        <v>2805.2</v>
      </c>
    </row>
    <row r="37" spans="1:11" ht="12.75">
      <c r="A37" s="17" t="s">
        <v>47</v>
      </c>
      <c r="B37" s="18">
        <f t="shared" si="0"/>
        <v>931.1533333333334</v>
      </c>
      <c r="C37" s="18">
        <f t="shared" si="1"/>
        <v>1086.3455555555556</v>
      </c>
      <c r="D37" s="18">
        <f t="shared" si="2"/>
        <v>1241.5377777777778</v>
      </c>
      <c r="E37" s="4">
        <v>29</v>
      </c>
      <c r="F37" s="4">
        <f>$G$73</f>
        <v>1367.73</v>
      </c>
      <c r="G37" s="26">
        <f t="shared" si="3"/>
        <v>1396.73</v>
      </c>
      <c r="H37" s="18">
        <f t="shared" si="4"/>
        <v>1707.1144444444444</v>
      </c>
      <c r="I37" s="18">
        <f t="shared" si="5"/>
        <v>2017.498888888889</v>
      </c>
      <c r="J37" s="18">
        <f t="shared" si="6"/>
        <v>2327.883333333333</v>
      </c>
      <c r="K37" s="18">
        <f t="shared" si="7"/>
        <v>2793.46</v>
      </c>
    </row>
    <row r="38" spans="1:11" ht="12.75">
      <c r="A38" s="17" t="s">
        <v>48</v>
      </c>
      <c r="B38" s="18">
        <f aca="true" t="shared" si="8" ref="B38:B65">G38/9*6</f>
        <v>925.4733333333334</v>
      </c>
      <c r="C38" s="18">
        <f aca="true" t="shared" si="9" ref="C38:C65">G38/9*7</f>
        <v>1079.718888888889</v>
      </c>
      <c r="D38" s="18">
        <f aca="true" t="shared" si="10" ref="D38:D65">G38/9*8</f>
        <v>1233.9644444444446</v>
      </c>
      <c r="E38" s="4">
        <v>20.48</v>
      </c>
      <c r="F38" s="4">
        <f aca="true" t="shared" si="11" ref="F38:F65">$G$73</f>
        <v>1367.73</v>
      </c>
      <c r="G38" s="26">
        <f>E38+F38</f>
        <v>1388.21</v>
      </c>
      <c r="H38" s="18">
        <f>G38/9*11</f>
        <v>1696.7011111111112</v>
      </c>
      <c r="I38" s="18">
        <f>G38/9*13</f>
        <v>2005.1922222222224</v>
      </c>
      <c r="J38" s="18">
        <f>G38/9*15</f>
        <v>2313.6833333333334</v>
      </c>
      <c r="K38" s="18">
        <f>G38/9*18</f>
        <v>2776.42</v>
      </c>
    </row>
    <row r="39" spans="1:11" ht="12.75">
      <c r="A39" s="17" t="s">
        <v>49</v>
      </c>
      <c r="B39" s="18">
        <f t="shared" si="8"/>
        <v>911.8199999999999</v>
      </c>
      <c r="C39" s="18">
        <f t="shared" si="9"/>
        <v>1063.79</v>
      </c>
      <c r="D39" s="18">
        <f t="shared" si="10"/>
        <v>1215.76</v>
      </c>
      <c r="E39" s="4">
        <v>0</v>
      </c>
      <c r="F39" s="4">
        <f t="shared" si="11"/>
        <v>1367.73</v>
      </c>
      <c r="G39" s="26">
        <f aca="true" t="shared" si="12" ref="G39:G65">E39+F39</f>
        <v>1367.73</v>
      </c>
      <c r="H39" s="18">
        <f aca="true" t="shared" si="13" ref="H39:H65">G39/9*11</f>
        <v>1671.67</v>
      </c>
      <c r="I39" s="18">
        <f aca="true" t="shared" si="14" ref="I39:I65">G39/9*13</f>
        <v>1975.61</v>
      </c>
      <c r="J39" s="18">
        <f aca="true" t="shared" si="15" ref="J39:J65">G39/9*15</f>
        <v>2279.55</v>
      </c>
      <c r="K39" s="18">
        <f aca="true" t="shared" si="16" ref="K39:K65">G39/9*18</f>
        <v>2735.46</v>
      </c>
    </row>
    <row r="40" spans="1:11" ht="12.75">
      <c r="A40" s="17" t="s">
        <v>50</v>
      </c>
      <c r="B40" s="18">
        <f t="shared" si="8"/>
        <v>948.2</v>
      </c>
      <c r="C40" s="18">
        <f t="shared" si="9"/>
        <v>1106.2333333333333</v>
      </c>
      <c r="D40" s="18">
        <f t="shared" si="10"/>
        <v>1264.2666666666667</v>
      </c>
      <c r="E40" s="4">
        <v>54.57</v>
      </c>
      <c r="F40" s="4">
        <f t="shared" si="11"/>
        <v>1367.73</v>
      </c>
      <c r="G40" s="26">
        <f t="shared" si="12"/>
        <v>1422.3</v>
      </c>
      <c r="H40" s="18">
        <f t="shared" si="13"/>
        <v>1738.3666666666666</v>
      </c>
      <c r="I40" s="18">
        <f t="shared" si="14"/>
        <v>2054.4333333333334</v>
      </c>
      <c r="J40" s="18">
        <f t="shared" si="15"/>
        <v>2370.5</v>
      </c>
      <c r="K40" s="18">
        <f t="shared" si="16"/>
        <v>2844.6</v>
      </c>
    </row>
    <row r="41" spans="1:11" ht="12.75">
      <c r="A41" s="17" t="s">
        <v>51</v>
      </c>
      <c r="B41" s="18">
        <f t="shared" si="8"/>
        <v>924.6000000000001</v>
      </c>
      <c r="C41" s="18">
        <f t="shared" si="9"/>
        <v>1078.7000000000003</v>
      </c>
      <c r="D41" s="18">
        <f t="shared" si="10"/>
        <v>1232.8000000000002</v>
      </c>
      <c r="E41" s="4">
        <v>19.17</v>
      </c>
      <c r="F41" s="4">
        <f t="shared" si="11"/>
        <v>1367.73</v>
      </c>
      <c r="G41" s="26">
        <f t="shared" si="12"/>
        <v>1386.9</v>
      </c>
      <c r="H41" s="18">
        <f t="shared" si="13"/>
        <v>1695.1000000000004</v>
      </c>
      <c r="I41" s="18">
        <f t="shared" si="14"/>
        <v>2003.3000000000002</v>
      </c>
      <c r="J41" s="18">
        <f t="shared" si="15"/>
        <v>2311.5000000000005</v>
      </c>
      <c r="K41" s="18">
        <f t="shared" si="16"/>
        <v>2773.8</v>
      </c>
    </row>
    <row r="42" spans="1:11" ht="12.75">
      <c r="A42" s="17" t="s">
        <v>52</v>
      </c>
      <c r="B42" s="18">
        <f t="shared" si="8"/>
        <v>921.9933333333333</v>
      </c>
      <c r="C42" s="18">
        <f t="shared" si="9"/>
        <v>1075.658888888889</v>
      </c>
      <c r="D42" s="18">
        <f t="shared" si="10"/>
        <v>1229.3244444444445</v>
      </c>
      <c r="E42" s="4">
        <v>15.26</v>
      </c>
      <c r="F42" s="4">
        <f t="shared" si="11"/>
        <v>1367.73</v>
      </c>
      <c r="G42" s="26">
        <f t="shared" si="12"/>
        <v>1382.99</v>
      </c>
      <c r="H42" s="18">
        <f t="shared" si="13"/>
        <v>1690.3211111111111</v>
      </c>
      <c r="I42" s="18">
        <f t="shared" si="14"/>
        <v>1997.6522222222222</v>
      </c>
      <c r="J42" s="18">
        <f t="shared" si="15"/>
        <v>2304.9833333333336</v>
      </c>
      <c r="K42" s="18">
        <f t="shared" si="16"/>
        <v>2765.98</v>
      </c>
    </row>
    <row r="43" spans="1:11" ht="12.75">
      <c r="A43" s="17" t="s">
        <v>53</v>
      </c>
      <c r="B43" s="18">
        <f t="shared" si="8"/>
        <v>923.8066666666666</v>
      </c>
      <c r="C43" s="18">
        <f t="shared" si="9"/>
        <v>1077.7744444444443</v>
      </c>
      <c r="D43" s="18">
        <f t="shared" si="10"/>
        <v>1231.7422222222222</v>
      </c>
      <c r="E43" s="4">
        <v>17.98</v>
      </c>
      <c r="F43" s="4">
        <f t="shared" si="11"/>
        <v>1367.73</v>
      </c>
      <c r="G43" s="26">
        <f t="shared" si="12"/>
        <v>1385.71</v>
      </c>
      <c r="H43" s="18">
        <f t="shared" si="13"/>
        <v>1693.6455555555553</v>
      </c>
      <c r="I43" s="18">
        <f t="shared" si="14"/>
        <v>2001.581111111111</v>
      </c>
      <c r="J43" s="18">
        <f t="shared" si="15"/>
        <v>2309.5166666666664</v>
      </c>
      <c r="K43" s="18">
        <f t="shared" si="16"/>
        <v>2771.42</v>
      </c>
    </row>
    <row r="44" spans="1:11" ht="12.75">
      <c r="A44" s="17" t="s">
        <v>54</v>
      </c>
      <c r="B44" s="18">
        <f t="shared" si="8"/>
        <v>934.3799999999999</v>
      </c>
      <c r="C44" s="18">
        <f t="shared" si="9"/>
        <v>1090.11</v>
      </c>
      <c r="D44" s="18">
        <f t="shared" si="10"/>
        <v>1245.84</v>
      </c>
      <c r="E44" s="4">
        <v>33.84</v>
      </c>
      <c r="F44" s="4">
        <f t="shared" si="11"/>
        <v>1367.73</v>
      </c>
      <c r="G44" s="26">
        <f t="shared" si="12"/>
        <v>1401.57</v>
      </c>
      <c r="H44" s="18">
        <f t="shared" si="13"/>
        <v>1713.03</v>
      </c>
      <c r="I44" s="18">
        <f t="shared" si="14"/>
        <v>2024.4899999999998</v>
      </c>
      <c r="J44" s="18">
        <f t="shared" si="15"/>
        <v>2335.95</v>
      </c>
      <c r="K44" s="18">
        <f t="shared" si="16"/>
        <v>2803.14</v>
      </c>
    </row>
    <row r="45" spans="1:11" ht="12.75">
      <c r="A45" s="17" t="s">
        <v>55</v>
      </c>
      <c r="B45" s="18">
        <f t="shared" si="8"/>
        <v>939.3933333333332</v>
      </c>
      <c r="C45" s="18">
        <f t="shared" si="9"/>
        <v>1095.9588888888889</v>
      </c>
      <c r="D45" s="18">
        <f t="shared" si="10"/>
        <v>1252.5244444444443</v>
      </c>
      <c r="E45" s="4">
        <v>41.36</v>
      </c>
      <c r="F45" s="4">
        <f t="shared" si="11"/>
        <v>1367.73</v>
      </c>
      <c r="G45" s="26">
        <f t="shared" si="12"/>
        <v>1409.09</v>
      </c>
      <c r="H45" s="18">
        <f t="shared" si="13"/>
        <v>1722.221111111111</v>
      </c>
      <c r="I45" s="18">
        <f t="shared" si="14"/>
        <v>2035.3522222222218</v>
      </c>
      <c r="J45" s="18">
        <f t="shared" si="15"/>
        <v>2348.483333333333</v>
      </c>
      <c r="K45" s="18">
        <f t="shared" si="16"/>
        <v>2818.1799999999994</v>
      </c>
    </row>
    <row r="46" spans="1:11" ht="12.75">
      <c r="A46" s="17" t="s">
        <v>56</v>
      </c>
      <c r="B46" s="18">
        <f t="shared" si="8"/>
        <v>932.4133333333334</v>
      </c>
      <c r="C46" s="18">
        <f t="shared" si="9"/>
        <v>1087.8155555555556</v>
      </c>
      <c r="D46" s="18">
        <f t="shared" si="10"/>
        <v>1243.2177777777779</v>
      </c>
      <c r="E46" s="4">
        <v>30.89</v>
      </c>
      <c r="F46" s="4">
        <f t="shared" si="11"/>
        <v>1367.73</v>
      </c>
      <c r="G46" s="26">
        <f t="shared" si="12"/>
        <v>1398.6200000000001</v>
      </c>
      <c r="H46" s="18">
        <f t="shared" si="13"/>
        <v>1709.4244444444446</v>
      </c>
      <c r="I46" s="18">
        <f t="shared" si="14"/>
        <v>2020.228888888889</v>
      </c>
      <c r="J46" s="18">
        <f t="shared" si="15"/>
        <v>2331.0333333333338</v>
      </c>
      <c r="K46" s="18">
        <f t="shared" si="16"/>
        <v>2797.2400000000002</v>
      </c>
    </row>
    <row r="47" spans="1:11" ht="12.75">
      <c r="A47" s="17" t="s">
        <v>57</v>
      </c>
      <c r="B47" s="18">
        <f t="shared" si="8"/>
        <v>927.7266666666667</v>
      </c>
      <c r="C47" s="18">
        <f t="shared" si="9"/>
        <v>1082.3477777777778</v>
      </c>
      <c r="D47" s="18">
        <f t="shared" si="10"/>
        <v>1236.9688888888888</v>
      </c>
      <c r="E47" s="4">
        <v>23.86</v>
      </c>
      <c r="F47" s="4">
        <f t="shared" si="11"/>
        <v>1367.73</v>
      </c>
      <c r="G47" s="26">
        <f t="shared" si="12"/>
        <v>1391.59</v>
      </c>
      <c r="H47" s="18">
        <f t="shared" si="13"/>
        <v>1700.832222222222</v>
      </c>
      <c r="I47" s="18">
        <f t="shared" si="14"/>
        <v>2010.0744444444445</v>
      </c>
      <c r="J47" s="18">
        <f t="shared" si="15"/>
        <v>2319.3166666666666</v>
      </c>
      <c r="K47" s="18">
        <f t="shared" si="16"/>
        <v>2783.18</v>
      </c>
    </row>
    <row r="48" spans="1:11" ht="12.75">
      <c r="A48" s="17" t="s">
        <v>58</v>
      </c>
      <c r="B48" s="18">
        <f t="shared" si="8"/>
        <v>930.46</v>
      </c>
      <c r="C48" s="18">
        <f t="shared" si="9"/>
        <v>1085.5366666666669</v>
      </c>
      <c r="D48" s="18">
        <f t="shared" si="10"/>
        <v>1240.6133333333335</v>
      </c>
      <c r="E48" s="4">
        <v>27.96</v>
      </c>
      <c r="F48" s="4">
        <f t="shared" si="11"/>
        <v>1367.73</v>
      </c>
      <c r="G48" s="26">
        <f t="shared" si="12"/>
        <v>1395.69</v>
      </c>
      <c r="H48" s="18">
        <f t="shared" si="13"/>
        <v>1705.8433333333335</v>
      </c>
      <c r="I48" s="18">
        <f t="shared" si="14"/>
        <v>2015.996666666667</v>
      </c>
      <c r="J48" s="18">
        <f t="shared" si="15"/>
        <v>2326.15</v>
      </c>
      <c r="K48" s="18">
        <f t="shared" si="16"/>
        <v>2791.38</v>
      </c>
    </row>
    <row r="49" spans="1:11" ht="12.75">
      <c r="A49" s="17" t="s">
        <v>59</v>
      </c>
      <c r="B49" s="18">
        <f t="shared" si="8"/>
        <v>949.0333333333333</v>
      </c>
      <c r="C49" s="18">
        <f t="shared" si="9"/>
        <v>1107.2055555555555</v>
      </c>
      <c r="D49" s="18">
        <f t="shared" si="10"/>
        <v>1265.3777777777777</v>
      </c>
      <c r="E49" s="4">
        <v>55.82</v>
      </c>
      <c r="F49" s="4">
        <f t="shared" si="11"/>
        <v>1367.73</v>
      </c>
      <c r="G49" s="26">
        <f t="shared" si="12"/>
        <v>1423.55</v>
      </c>
      <c r="H49" s="18">
        <f t="shared" si="13"/>
        <v>1739.8944444444444</v>
      </c>
      <c r="I49" s="18">
        <f t="shared" si="14"/>
        <v>2056.238888888889</v>
      </c>
      <c r="J49" s="18">
        <f t="shared" si="15"/>
        <v>2372.583333333333</v>
      </c>
      <c r="K49" s="18">
        <f t="shared" si="16"/>
        <v>2847.1</v>
      </c>
    </row>
    <row r="50" spans="1:11" ht="12.75">
      <c r="A50" s="17" t="s">
        <v>60</v>
      </c>
      <c r="B50" s="18">
        <f t="shared" si="8"/>
        <v>938.1200000000001</v>
      </c>
      <c r="C50" s="18">
        <f t="shared" si="9"/>
        <v>1094.4733333333334</v>
      </c>
      <c r="D50" s="18">
        <f t="shared" si="10"/>
        <v>1250.8266666666668</v>
      </c>
      <c r="E50" s="4">
        <v>39.45</v>
      </c>
      <c r="F50" s="4">
        <f t="shared" si="11"/>
        <v>1367.73</v>
      </c>
      <c r="G50" s="26">
        <f t="shared" si="12"/>
        <v>1407.18</v>
      </c>
      <c r="H50" s="18">
        <f t="shared" si="13"/>
        <v>1719.8866666666668</v>
      </c>
      <c r="I50" s="18">
        <f t="shared" si="14"/>
        <v>2032.5933333333337</v>
      </c>
      <c r="J50" s="18">
        <f t="shared" si="15"/>
        <v>2345.3</v>
      </c>
      <c r="K50" s="18">
        <f t="shared" si="16"/>
        <v>2814.3600000000006</v>
      </c>
    </row>
    <row r="51" spans="1:11" ht="12.75">
      <c r="A51" s="17" t="s">
        <v>61</v>
      </c>
      <c r="B51" s="18">
        <f t="shared" si="8"/>
        <v>933.3666666666666</v>
      </c>
      <c r="C51" s="18">
        <f t="shared" si="9"/>
        <v>1088.9277777777777</v>
      </c>
      <c r="D51" s="18">
        <f t="shared" si="10"/>
        <v>1244.4888888888888</v>
      </c>
      <c r="E51" s="4">
        <v>32.32</v>
      </c>
      <c r="F51" s="4">
        <f t="shared" si="11"/>
        <v>1367.73</v>
      </c>
      <c r="G51" s="26">
        <f t="shared" si="12"/>
        <v>1400.05</v>
      </c>
      <c r="H51" s="18">
        <f t="shared" si="13"/>
        <v>1711.1722222222222</v>
      </c>
      <c r="I51" s="18">
        <f t="shared" si="14"/>
        <v>2022.2944444444443</v>
      </c>
      <c r="J51" s="18">
        <f t="shared" si="15"/>
        <v>2333.4166666666665</v>
      </c>
      <c r="K51" s="18">
        <f t="shared" si="16"/>
        <v>2800.1</v>
      </c>
    </row>
    <row r="52" spans="1:11" ht="12.75">
      <c r="A52" s="17" t="s">
        <v>62</v>
      </c>
      <c r="B52" s="18">
        <f t="shared" si="8"/>
        <v>973.2666666666667</v>
      </c>
      <c r="C52" s="18">
        <f t="shared" si="9"/>
        <v>1135.4777777777776</v>
      </c>
      <c r="D52" s="18">
        <f t="shared" si="10"/>
        <v>1297.6888888888889</v>
      </c>
      <c r="E52" s="4">
        <v>92.17</v>
      </c>
      <c r="F52" s="4">
        <f t="shared" si="11"/>
        <v>1367.73</v>
      </c>
      <c r="G52" s="26">
        <f t="shared" si="12"/>
        <v>1459.9</v>
      </c>
      <c r="H52" s="18">
        <f t="shared" si="13"/>
        <v>1784.322222222222</v>
      </c>
      <c r="I52" s="18">
        <f t="shared" si="14"/>
        <v>2108.7444444444445</v>
      </c>
      <c r="J52" s="18">
        <f t="shared" si="15"/>
        <v>2433.1666666666665</v>
      </c>
      <c r="K52" s="18">
        <f t="shared" si="16"/>
        <v>2919.8</v>
      </c>
    </row>
    <row r="53" spans="1:11" ht="12.75">
      <c r="A53" s="17" t="s">
        <v>63</v>
      </c>
      <c r="B53" s="18">
        <f t="shared" si="8"/>
        <v>933.8</v>
      </c>
      <c r="C53" s="18">
        <f t="shared" si="9"/>
        <v>1089.4333333333334</v>
      </c>
      <c r="D53" s="18">
        <f t="shared" si="10"/>
        <v>1245.0666666666666</v>
      </c>
      <c r="E53" s="4">
        <v>32.97</v>
      </c>
      <c r="F53" s="4">
        <f t="shared" si="11"/>
        <v>1367.73</v>
      </c>
      <c r="G53" s="26">
        <f t="shared" si="12"/>
        <v>1400.7</v>
      </c>
      <c r="H53" s="18">
        <f t="shared" si="13"/>
        <v>1711.9666666666667</v>
      </c>
      <c r="I53" s="18">
        <f t="shared" si="14"/>
        <v>2023.2333333333331</v>
      </c>
      <c r="J53" s="18">
        <f t="shared" si="15"/>
        <v>2334.5</v>
      </c>
      <c r="K53" s="18">
        <f t="shared" si="16"/>
        <v>2801.3999999999996</v>
      </c>
    </row>
    <row r="54" spans="1:11" ht="12.75">
      <c r="A54" s="17" t="s">
        <v>64</v>
      </c>
      <c r="B54" s="18">
        <f t="shared" si="8"/>
        <v>940.9866666666667</v>
      </c>
      <c r="C54" s="18">
        <f t="shared" si="9"/>
        <v>1097.8177777777778</v>
      </c>
      <c r="D54" s="18">
        <f t="shared" si="10"/>
        <v>1254.648888888889</v>
      </c>
      <c r="E54" s="4">
        <v>43.75</v>
      </c>
      <c r="F54" s="4">
        <f t="shared" si="11"/>
        <v>1367.73</v>
      </c>
      <c r="G54" s="26">
        <f t="shared" si="12"/>
        <v>1411.48</v>
      </c>
      <c r="H54" s="18">
        <f t="shared" si="13"/>
        <v>1725.1422222222222</v>
      </c>
      <c r="I54" s="18">
        <f t="shared" si="14"/>
        <v>2038.8044444444445</v>
      </c>
      <c r="J54" s="18">
        <f t="shared" si="15"/>
        <v>2352.4666666666667</v>
      </c>
      <c r="K54" s="18">
        <f t="shared" si="16"/>
        <v>2822.96</v>
      </c>
    </row>
    <row r="55" spans="1:11" ht="12.75">
      <c r="A55" s="17" t="s">
        <v>65</v>
      </c>
      <c r="B55" s="18">
        <f t="shared" si="8"/>
        <v>948.0866666666667</v>
      </c>
      <c r="C55" s="18">
        <f t="shared" si="9"/>
        <v>1106.101111111111</v>
      </c>
      <c r="D55" s="18">
        <f t="shared" si="10"/>
        <v>1264.1155555555556</v>
      </c>
      <c r="E55" s="4">
        <v>54.4</v>
      </c>
      <c r="F55" s="4">
        <f t="shared" si="11"/>
        <v>1367.73</v>
      </c>
      <c r="G55" s="26">
        <f t="shared" si="12"/>
        <v>1422.13</v>
      </c>
      <c r="H55" s="18">
        <f t="shared" si="13"/>
        <v>1738.158888888889</v>
      </c>
      <c r="I55" s="18">
        <f t="shared" si="14"/>
        <v>2054.1877777777777</v>
      </c>
      <c r="J55" s="18">
        <f t="shared" si="15"/>
        <v>2370.2166666666667</v>
      </c>
      <c r="K55" s="18">
        <f t="shared" si="16"/>
        <v>2844.26</v>
      </c>
    </row>
    <row r="56" spans="1:11" ht="12.75">
      <c r="A56" s="17" t="s">
        <v>66</v>
      </c>
      <c r="B56" s="18">
        <f t="shared" si="8"/>
        <v>941.58</v>
      </c>
      <c r="C56" s="18">
        <f t="shared" si="9"/>
        <v>1098.51</v>
      </c>
      <c r="D56" s="18">
        <f t="shared" si="10"/>
        <v>1255.44</v>
      </c>
      <c r="E56" s="4">
        <v>44.64</v>
      </c>
      <c r="F56" s="4">
        <f t="shared" si="11"/>
        <v>1367.73</v>
      </c>
      <c r="G56" s="26">
        <f t="shared" si="12"/>
        <v>1412.3700000000001</v>
      </c>
      <c r="H56" s="18">
        <f t="shared" si="13"/>
        <v>1726.23</v>
      </c>
      <c r="I56" s="18">
        <f t="shared" si="14"/>
        <v>2040.0900000000001</v>
      </c>
      <c r="J56" s="18">
        <f t="shared" si="15"/>
        <v>2353.9500000000003</v>
      </c>
      <c r="K56" s="18">
        <f t="shared" si="16"/>
        <v>2824.7400000000002</v>
      </c>
    </row>
    <row r="57" spans="1:11" ht="12.75">
      <c r="A57" s="17" t="s">
        <v>67</v>
      </c>
      <c r="B57" s="18">
        <f t="shared" si="8"/>
        <v>911.8199999999999</v>
      </c>
      <c r="C57" s="18">
        <f t="shared" si="9"/>
        <v>1063.79</v>
      </c>
      <c r="D57" s="18">
        <f t="shared" si="10"/>
        <v>1215.76</v>
      </c>
      <c r="E57" s="4">
        <v>0</v>
      </c>
      <c r="F57" s="4">
        <f t="shared" si="11"/>
        <v>1367.73</v>
      </c>
      <c r="G57" s="26">
        <f t="shared" si="12"/>
        <v>1367.73</v>
      </c>
      <c r="H57" s="18">
        <f t="shared" si="13"/>
        <v>1671.67</v>
      </c>
      <c r="I57" s="18">
        <f t="shared" si="14"/>
        <v>1975.61</v>
      </c>
      <c r="J57" s="18">
        <f t="shared" si="15"/>
        <v>2279.55</v>
      </c>
      <c r="K57" s="18">
        <f t="shared" si="16"/>
        <v>2735.46</v>
      </c>
    </row>
    <row r="58" spans="1:11" ht="12.75">
      <c r="A58" s="17" t="s">
        <v>68</v>
      </c>
      <c r="B58" s="18">
        <f t="shared" si="8"/>
        <v>946.4266666666667</v>
      </c>
      <c r="C58" s="18">
        <f t="shared" si="9"/>
        <v>1104.1644444444444</v>
      </c>
      <c r="D58" s="18">
        <f t="shared" si="10"/>
        <v>1261.9022222222222</v>
      </c>
      <c r="E58" s="4">
        <v>51.91</v>
      </c>
      <c r="F58" s="4">
        <f t="shared" si="11"/>
        <v>1367.73</v>
      </c>
      <c r="G58" s="26">
        <f t="shared" si="12"/>
        <v>1419.64</v>
      </c>
      <c r="H58" s="18">
        <f t="shared" si="13"/>
        <v>1735.1155555555556</v>
      </c>
      <c r="I58" s="18">
        <f t="shared" si="14"/>
        <v>2050.5911111111113</v>
      </c>
      <c r="J58" s="18">
        <f t="shared" si="15"/>
        <v>2366.0666666666666</v>
      </c>
      <c r="K58" s="18">
        <f t="shared" si="16"/>
        <v>2839.28</v>
      </c>
    </row>
    <row r="59" spans="1:11" ht="12.75">
      <c r="A59" s="17" t="s">
        <v>69</v>
      </c>
      <c r="B59" s="18">
        <f t="shared" si="8"/>
        <v>951.7333333333332</v>
      </c>
      <c r="C59" s="18">
        <f t="shared" si="9"/>
        <v>1110.3555555555554</v>
      </c>
      <c r="D59" s="18">
        <f t="shared" si="10"/>
        <v>1268.9777777777776</v>
      </c>
      <c r="E59" s="4">
        <v>59.87</v>
      </c>
      <c r="F59" s="4">
        <f t="shared" si="11"/>
        <v>1367.73</v>
      </c>
      <c r="G59" s="26">
        <f t="shared" si="12"/>
        <v>1427.6</v>
      </c>
      <c r="H59" s="18">
        <f t="shared" si="13"/>
        <v>1744.8444444444442</v>
      </c>
      <c r="I59" s="18">
        <f t="shared" si="14"/>
        <v>2062.0888888888885</v>
      </c>
      <c r="J59" s="18">
        <f t="shared" si="15"/>
        <v>2379.333333333333</v>
      </c>
      <c r="K59" s="18">
        <f t="shared" si="16"/>
        <v>2855.2</v>
      </c>
    </row>
    <row r="60" spans="1:11" ht="12.75">
      <c r="A60" s="17" t="s">
        <v>70</v>
      </c>
      <c r="B60" s="18">
        <f t="shared" si="8"/>
        <v>938.5533333333333</v>
      </c>
      <c r="C60" s="18">
        <f t="shared" si="9"/>
        <v>1094.9788888888888</v>
      </c>
      <c r="D60" s="18">
        <f t="shared" si="10"/>
        <v>1251.4044444444444</v>
      </c>
      <c r="E60" s="4">
        <v>40.1</v>
      </c>
      <c r="F60" s="4">
        <f t="shared" si="11"/>
        <v>1367.73</v>
      </c>
      <c r="G60" s="26">
        <f t="shared" si="12"/>
        <v>1407.83</v>
      </c>
      <c r="H60" s="18">
        <f t="shared" si="13"/>
        <v>1720.681111111111</v>
      </c>
      <c r="I60" s="18">
        <f t="shared" si="14"/>
        <v>2033.5322222222221</v>
      </c>
      <c r="J60" s="18">
        <f t="shared" si="15"/>
        <v>2346.383333333333</v>
      </c>
      <c r="K60" s="18">
        <f t="shared" si="16"/>
        <v>2815.66</v>
      </c>
    </row>
    <row r="61" spans="1:11" ht="12.75">
      <c r="A61" s="17" t="s">
        <v>71</v>
      </c>
      <c r="B61" s="18">
        <f t="shared" si="8"/>
        <v>945.6800000000001</v>
      </c>
      <c r="C61" s="18">
        <f t="shared" si="9"/>
        <v>1103.2933333333335</v>
      </c>
      <c r="D61" s="18">
        <f t="shared" si="10"/>
        <v>1260.9066666666668</v>
      </c>
      <c r="E61" s="4">
        <v>50.79</v>
      </c>
      <c r="F61" s="4">
        <f t="shared" si="11"/>
        <v>1367.73</v>
      </c>
      <c r="G61" s="26">
        <f t="shared" si="12"/>
        <v>1418.52</v>
      </c>
      <c r="H61" s="18">
        <f t="shared" si="13"/>
        <v>1733.746666666667</v>
      </c>
      <c r="I61" s="18">
        <f t="shared" si="14"/>
        <v>2048.9733333333334</v>
      </c>
      <c r="J61" s="18">
        <f t="shared" si="15"/>
        <v>2364.2000000000003</v>
      </c>
      <c r="K61" s="18">
        <f t="shared" si="16"/>
        <v>2837.04</v>
      </c>
    </row>
    <row r="62" spans="1:11" ht="12.75">
      <c r="A62" s="17" t="s">
        <v>72</v>
      </c>
      <c r="B62" s="18">
        <f t="shared" si="8"/>
        <v>931.44</v>
      </c>
      <c r="C62" s="18">
        <f t="shared" si="9"/>
        <v>1086.68</v>
      </c>
      <c r="D62" s="18">
        <f t="shared" si="10"/>
        <v>1241.92</v>
      </c>
      <c r="E62" s="4">
        <v>29.43</v>
      </c>
      <c r="F62" s="4">
        <f t="shared" si="11"/>
        <v>1367.73</v>
      </c>
      <c r="G62" s="26">
        <f t="shared" si="12"/>
        <v>1397.16</v>
      </c>
      <c r="H62" s="18">
        <f t="shared" si="13"/>
        <v>1707.64</v>
      </c>
      <c r="I62" s="18">
        <f t="shared" si="14"/>
        <v>2018.1200000000001</v>
      </c>
      <c r="J62" s="18">
        <f t="shared" si="15"/>
        <v>2328.6000000000004</v>
      </c>
      <c r="K62" s="18">
        <f t="shared" si="16"/>
        <v>2794.32</v>
      </c>
    </row>
    <row r="63" spans="1:11" ht="12.75">
      <c r="A63" s="17" t="s">
        <v>73</v>
      </c>
      <c r="B63" s="18">
        <f t="shared" si="8"/>
        <v>911.8199999999999</v>
      </c>
      <c r="C63" s="18">
        <f t="shared" si="9"/>
        <v>1063.79</v>
      </c>
      <c r="D63" s="18">
        <f t="shared" si="10"/>
        <v>1215.76</v>
      </c>
      <c r="E63" s="4">
        <v>0</v>
      </c>
      <c r="F63" s="4">
        <f t="shared" si="11"/>
        <v>1367.73</v>
      </c>
      <c r="G63" s="26">
        <f t="shared" si="12"/>
        <v>1367.73</v>
      </c>
      <c r="H63" s="18">
        <f t="shared" si="13"/>
        <v>1671.67</v>
      </c>
      <c r="I63" s="18">
        <f t="shared" si="14"/>
        <v>1975.61</v>
      </c>
      <c r="J63" s="18">
        <f t="shared" si="15"/>
        <v>2279.55</v>
      </c>
      <c r="K63" s="18">
        <f t="shared" si="16"/>
        <v>2735.46</v>
      </c>
    </row>
    <row r="64" spans="1:11" ht="12.75">
      <c r="A64" s="17" t="s">
        <v>74</v>
      </c>
      <c r="B64" s="18">
        <f t="shared" si="8"/>
        <v>940.04</v>
      </c>
      <c r="C64" s="18">
        <f t="shared" si="9"/>
        <v>1096.7133333333331</v>
      </c>
      <c r="D64" s="18">
        <f t="shared" si="10"/>
        <v>1253.3866666666665</v>
      </c>
      <c r="E64" s="4">
        <v>42.33</v>
      </c>
      <c r="F64" s="4">
        <f t="shared" si="11"/>
        <v>1367.73</v>
      </c>
      <c r="G64" s="26">
        <f t="shared" si="12"/>
        <v>1410.06</v>
      </c>
      <c r="H64" s="18">
        <f t="shared" si="13"/>
        <v>1723.4066666666665</v>
      </c>
      <c r="I64" s="18">
        <f t="shared" si="14"/>
        <v>2036.753333333333</v>
      </c>
      <c r="J64" s="18">
        <f t="shared" si="15"/>
        <v>2350.1</v>
      </c>
      <c r="K64" s="18">
        <f t="shared" si="16"/>
        <v>2820.12</v>
      </c>
    </row>
    <row r="65" spans="1:11" ht="12.75">
      <c r="A65" s="17" t="s">
        <v>75</v>
      </c>
      <c r="B65" s="18">
        <f t="shared" si="8"/>
        <v>925.6000000000001</v>
      </c>
      <c r="C65" s="18">
        <f t="shared" si="9"/>
        <v>1079.8666666666668</v>
      </c>
      <c r="D65" s="18">
        <f t="shared" si="10"/>
        <v>1234.1333333333334</v>
      </c>
      <c r="E65" s="4">
        <v>20.67</v>
      </c>
      <c r="F65" s="4">
        <f t="shared" si="11"/>
        <v>1367.73</v>
      </c>
      <c r="G65" s="26">
        <f t="shared" si="12"/>
        <v>1388.4</v>
      </c>
      <c r="H65" s="18">
        <f t="shared" si="13"/>
        <v>1696.9333333333334</v>
      </c>
      <c r="I65" s="18">
        <f t="shared" si="14"/>
        <v>2005.466666666667</v>
      </c>
      <c r="J65" s="18">
        <f t="shared" si="15"/>
        <v>2314</v>
      </c>
      <c r="K65" s="18">
        <f t="shared" si="16"/>
        <v>2776.8</v>
      </c>
    </row>
    <row r="66" spans="1:11" ht="12.75">
      <c r="A66" s="27"/>
      <c r="B66" s="19"/>
      <c r="C66" s="19"/>
      <c r="D66" s="19"/>
      <c r="F66" s="19"/>
      <c r="G66" s="19"/>
      <c r="H66" s="19"/>
      <c r="I66" s="2"/>
      <c r="K66" s="4"/>
    </row>
    <row r="67" spans="1:11" ht="12.75">
      <c r="A67" s="27"/>
      <c r="B67" s="19"/>
      <c r="C67" s="19"/>
      <c r="D67" s="19"/>
      <c r="E67" s="19"/>
      <c r="F67" s="19"/>
      <c r="G67" s="19"/>
      <c r="H67" s="19"/>
      <c r="I67" s="2"/>
      <c r="K67" s="4"/>
    </row>
    <row r="68" spans="1:11" ht="12.75">
      <c r="A68" s="27"/>
      <c r="B68" s="19"/>
      <c r="C68" s="19"/>
      <c r="D68" s="19"/>
      <c r="E68" s="19"/>
      <c r="F68" s="19"/>
      <c r="G68" s="19"/>
      <c r="H68" s="19"/>
      <c r="I68" s="2"/>
      <c r="K68" s="4"/>
    </row>
    <row r="69" spans="1:11" ht="12.75">
      <c r="A69" s="28" t="s">
        <v>77</v>
      </c>
      <c r="B69" s="29">
        <f>G69*6/9</f>
        <v>697.74</v>
      </c>
      <c r="C69" s="21">
        <f>G69*7/9</f>
        <v>814.03</v>
      </c>
      <c r="D69" s="21">
        <f>G69*8/9</f>
        <v>930.3199999999999</v>
      </c>
      <c r="E69" s="21"/>
      <c r="F69" s="21"/>
      <c r="G69" s="21">
        <v>1046.61</v>
      </c>
      <c r="H69" s="21">
        <f>G69*11/9</f>
        <v>1279.1899999999998</v>
      </c>
      <c r="I69" s="21">
        <f>G69*13/9</f>
        <v>1511.7699999999998</v>
      </c>
      <c r="J69" s="21">
        <f>G69*15/9</f>
        <v>1744.3499999999997</v>
      </c>
      <c r="K69" s="21">
        <f>G69*18/9</f>
        <v>2093.22</v>
      </c>
    </row>
    <row r="70" spans="1:11" ht="12.75">
      <c r="A70" s="30" t="s">
        <v>78</v>
      </c>
      <c r="B70" s="21">
        <f>G70*6/9</f>
        <v>81.47999999999999</v>
      </c>
      <c r="C70" s="21">
        <f>G70*7/9</f>
        <v>95.06</v>
      </c>
      <c r="D70" s="21">
        <f>G70*8/9</f>
        <v>108.64</v>
      </c>
      <c r="E70" s="21"/>
      <c r="F70" s="21"/>
      <c r="G70" s="23">
        <v>122.22</v>
      </c>
      <c r="H70" s="23">
        <f>G70*11/9</f>
        <v>149.38</v>
      </c>
      <c r="I70" s="23">
        <f>G70*13/9</f>
        <v>176.54</v>
      </c>
      <c r="J70" s="21">
        <f>G70*15/9</f>
        <v>203.7</v>
      </c>
      <c r="K70" s="21">
        <f>G70*18/9</f>
        <v>244.44</v>
      </c>
    </row>
    <row r="71" spans="1:11" ht="12.75">
      <c r="A71" s="20" t="s">
        <v>79</v>
      </c>
      <c r="B71" s="21">
        <f>G71*6/9</f>
        <v>41.52</v>
      </c>
      <c r="C71" s="21">
        <f>G71*7/9</f>
        <v>48.440000000000005</v>
      </c>
      <c r="D71" s="21">
        <f>G71*8/9</f>
        <v>55.36</v>
      </c>
      <c r="E71" s="21"/>
      <c r="F71" s="21"/>
      <c r="G71" s="23">
        <v>62.28</v>
      </c>
      <c r="H71" s="23">
        <f>G71*11/9</f>
        <v>76.12</v>
      </c>
      <c r="I71" s="23">
        <f>G71*13/9</f>
        <v>89.96</v>
      </c>
      <c r="J71" s="21">
        <f>G71*15/9</f>
        <v>103.80000000000001</v>
      </c>
      <c r="K71" s="21">
        <f>G71*18/9</f>
        <v>124.56</v>
      </c>
    </row>
    <row r="72" spans="1:11" ht="12.75">
      <c r="A72" s="20" t="s">
        <v>80</v>
      </c>
      <c r="B72" s="21">
        <f>G72*6/9</f>
        <v>91.08</v>
      </c>
      <c r="C72" s="21">
        <f>G72*7/9</f>
        <v>106.26</v>
      </c>
      <c r="D72" s="21">
        <f>G72*8/9</f>
        <v>121.44</v>
      </c>
      <c r="E72" s="21"/>
      <c r="F72" s="22"/>
      <c r="G72" s="23">
        <v>136.62</v>
      </c>
      <c r="H72" s="21">
        <f>G72*11/9</f>
        <v>166.98000000000002</v>
      </c>
      <c r="I72" s="21">
        <f>G72*13/9</f>
        <v>197.34</v>
      </c>
      <c r="J72" s="21">
        <f>G72*15/9</f>
        <v>227.70000000000002</v>
      </c>
      <c r="K72" s="21">
        <f>G72*18/9</f>
        <v>273.24</v>
      </c>
    </row>
    <row r="73" spans="1:11" ht="12.75">
      <c r="A73" s="20" t="s">
        <v>81</v>
      </c>
      <c r="B73" s="23"/>
      <c r="C73" s="23"/>
      <c r="D73" s="23"/>
      <c r="E73" s="21"/>
      <c r="F73" s="21"/>
      <c r="G73" s="23">
        <f>SUM(G69:G72)</f>
        <v>1367.73</v>
      </c>
      <c r="H73" s="23"/>
      <c r="I73" s="23"/>
      <c r="J73" s="23"/>
      <c r="K73" s="21"/>
    </row>
    <row r="74" spans="1:11" ht="12.75">
      <c r="A74" s="27"/>
      <c r="B74" s="19"/>
      <c r="C74" s="19"/>
      <c r="D74" s="19"/>
      <c r="F74" s="19"/>
      <c r="G74" s="19"/>
      <c r="H74" s="19"/>
      <c r="I74" s="2"/>
      <c r="K74" s="4"/>
    </row>
    <row r="75" spans="1:11" ht="12.75">
      <c r="A75" s="27"/>
      <c r="B75" s="19"/>
      <c r="C75" s="19"/>
      <c r="D75" s="19"/>
      <c r="E75" s="19"/>
      <c r="F75" s="19"/>
      <c r="G75" s="19"/>
      <c r="H75" s="19"/>
      <c r="I75" s="2"/>
      <c r="K75" s="4"/>
    </row>
    <row r="76" spans="1:11" ht="12.75">
      <c r="A76" s="27"/>
      <c r="B76" s="19"/>
      <c r="C76" s="19"/>
      <c r="D76" s="19"/>
      <c r="E76" s="19"/>
      <c r="F76" s="19"/>
      <c r="G76" s="19"/>
      <c r="H76" s="19"/>
      <c r="I76" s="2"/>
      <c r="J76" s="2"/>
      <c r="K76" s="19"/>
    </row>
    <row r="77" spans="1:11" ht="12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2.75">
      <c r="A78" s="31"/>
      <c r="B78" s="32"/>
      <c r="C78" s="32"/>
      <c r="D78" s="32"/>
      <c r="E78" s="32"/>
      <c r="F78" s="32"/>
      <c r="G78" s="33"/>
      <c r="H78" s="33"/>
      <c r="I78" s="33"/>
      <c r="J78" s="33"/>
      <c r="K78" s="32"/>
    </row>
    <row r="79" spans="1:11" ht="12.75">
      <c r="A79" s="31"/>
      <c r="B79" s="34"/>
      <c r="C79" s="34"/>
      <c r="D79" s="34"/>
      <c r="E79" s="32"/>
      <c r="F79" s="32"/>
      <c r="G79" s="35"/>
      <c r="H79" s="35"/>
      <c r="I79" s="35"/>
      <c r="J79" s="35"/>
      <c r="K79" s="34"/>
    </row>
    <row r="80" spans="1:11" ht="12.75">
      <c r="A80" s="31"/>
      <c r="B80" s="32"/>
      <c r="C80" s="32"/>
      <c r="D80" s="32"/>
      <c r="E80" s="32"/>
      <c r="F80" s="36"/>
      <c r="G80" s="33"/>
      <c r="H80" s="32"/>
      <c r="I80" s="32"/>
      <c r="J80" s="32"/>
      <c r="K80" s="32"/>
    </row>
    <row r="81" spans="1:16" ht="12.75">
      <c r="A81" s="31"/>
      <c r="B81" s="33"/>
      <c r="C81" s="33"/>
      <c r="D81" s="33"/>
      <c r="E81" s="32"/>
      <c r="F81" s="32"/>
      <c r="G81" s="33"/>
      <c r="H81" s="33"/>
      <c r="I81" s="33"/>
      <c r="J81" s="33"/>
      <c r="K81" s="32"/>
      <c r="L81" s="43"/>
      <c r="M81" s="42"/>
      <c r="N81" s="42"/>
      <c r="O81" s="42"/>
      <c r="P81" s="42"/>
    </row>
    <row r="82" spans="5:11" ht="12.75">
      <c r="E82" s="4"/>
      <c r="F82" s="4"/>
      <c r="K82" s="4"/>
    </row>
    <row r="83" spans="5:11" ht="12.75">
      <c r="E83" s="4"/>
      <c r="F83" s="4"/>
      <c r="G83" s="3"/>
      <c r="H83" s="3"/>
      <c r="I83" s="3"/>
      <c r="J83" s="3"/>
      <c r="K83" s="4"/>
    </row>
  </sheetData>
  <mergeCells count="3">
    <mergeCell ref="I1:J1"/>
    <mergeCell ref="A3:K3"/>
    <mergeCell ref="L81:P81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DavidBradley</dc:creator>
  <cp:keywords/>
  <dc:description/>
  <cp:lastModifiedBy>JamesB</cp:lastModifiedBy>
  <cp:lastPrinted>2008-02-14T11:07:38Z</cp:lastPrinted>
  <dcterms:created xsi:type="dcterms:W3CDTF">2008-02-13T08:55:04Z</dcterms:created>
  <dcterms:modified xsi:type="dcterms:W3CDTF">2008-11-06T14:12:49Z</dcterms:modified>
  <cp:category/>
  <cp:version/>
  <cp:contentType/>
  <cp:contentStatus/>
</cp:coreProperties>
</file>